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3CFC005E-5AA1-44F0-BB2D-868832D3A062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184" i="1" l="1"/>
  <c r="F2183" i="1"/>
  <c r="F2182" i="1"/>
  <c r="F2181" i="1"/>
  <c r="K2190" i="1"/>
  <c r="J2190" i="1"/>
  <c r="I2190" i="1"/>
  <c r="H2190" i="1"/>
  <c r="G2190" i="1"/>
  <c r="F2180" i="1"/>
  <c r="F2179" i="1"/>
  <c r="F2178" i="1"/>
  <c r="F2177" i="1"/>
  <c r="F2176" i="1"/>
  <c r="F2175" i="1" l="1"/>
  <c r="F2174" i="1"/>
  <c r="F2173" i="1"/>
  <c r="F2172" i="1"/>
  <c r="F2171" i="1"/>
  <c r="F2170" i="1"/>
  <c r="F2169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68" i="1" l="1"/>
  <c r="F2167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66" i="1" l="1"/>
  <c r="F2165" i="1"/>
  <c r="F2164" i="1"/>
  <c r="F1998" i="1" l="1"/>
  <c r="F2008" i="1" l="1"/>
  <c r="F2099" i="1"/>
  <c r="F1977" i="1"/>
  <c r="F1968" i="1"/>
  <c r="F1984" i="1"/>
  <c r="F2091" i="1"/>
  <c r="F2117" i="1"/>
  <c r="F2006" i="1"/>
  <c r="F2078" i="1"/>
  <c r="F2110" i="1"/>
  <c r="F2135" i="1"/>
  <c r="F2041" i="1"/>
  <c r="F2116" i="1"/>
  <c r="F1964" i="1"/>
  <c r="F2023" i="1"/>
  <c r="F2080" i="1"/>
  <c r="F2061" i="1"/>
  <c r="F2033" i="1"/>
  <c r="F1966" i="1"/>
  <c r="F1981" i="1"/>
  <c r="F2024" i="1"/>
  <c r="F2009" i="1"/>
  <c r="F2114" i="1"/>
  <c r="F1978" i="1"/>
  <c r="F2103" i="1"/>
  <c r="F2153" i="1" l="1"/>
  <c r="F1993" i="1"/>
  <c r="F1962" i="1"/>
  <c r="F2015" i="1"/>
  <c r="F2150" i="1"/>
  <c r="F2162" i="1"/>
  <c r="F2105" i="1"/>
  <c r="F2010" i="1"/>
  <c r="F2109" i="1"/>
  <c r="F2022" i="1"/>
  <c r="F1983" i="1"/>
  <c r="F2146" i="1"/>
  <c r="F2100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86" i="1" l="1"/>
  <c r="F2048" i="1"/>
  <c r="F2016" i="1"/>
  <c r="F2051" i="1" l="1"/>
  <c r="F1997" i="1"/>
  <c r="F2040" i="1"/>
  <c r="F2092" i="1" l="1"/>
  <c r="F2014" i="1"/>
  <c r="F2073" i="1"/>
  <c r="F2000" i="1"/>
  <c r="F2070" i="1" l="1"/>
  <c r="F2058" i="1" l="1"/>
  <c r="F2012" i="1"/>
  <c r="F1972" i="1"/>
  <c r="F2076" i="1"/>
  <c r="F2039" i="1"/>
  <c r="F1969" i="1"/>
  <c r="F2046" i="1"/>
  <c r="F2065" i="1"/>
  <c r="F2133" i="1"/>
  <c r="F2068" i="1"/>
  <c r="F2089" i="1"/>
  <c r="F2093" i="1"/>
  <c r="F2084" i="1"/>
  <c r="F2082" i="1"/>
  <c r="F2158" i="1"/>
  <c r="F1979" i="1"/>
  <c r="F2104" i="1"/>
  <c r="F2063" i="1"/>
  <c r="F2055" i="1"/>
  <c r="F1963" i="1" l="1"/>
  <c r="F2111" i="1"/>
  <c r="F2160" i="1"/>
  <c r="F2121" i="1"/>
  <c r="F2161" i="1"/>
  <c r="F2005" i="1" l="1"/>
  <c r="F2054" i="1"/>
  <c r="F1971" i="1"/>
  <c r="F2130" i="1"/>
  <c r="F2106" i="1" l="1"/>
  <c r="F2131" i="1"/>
  <c r="F2027" i="1"/>
  <c r="F1995" i="1"/>
  <c r="F2137" i="1"/>
  <c r="F2017" i="1"/>
  <c r="F2113" i="1"/>
  <c r="F2102" i="1"/>
  <c r="F2032" i="1"/>
  <c r="F2003" i="1"/>
  <c r="F1980" i="1"/>
  <c r="F2147" i="1" l="1"/>
  <c r="F2127" i="1"/>
  <c r="F2043" i="1" l="1"/>
  <c r="F2124" i="1"/>
  <c r="F1973" i="1"/>
  <c r="F2152" i="1"/>
  <c r="F1996" i="1" l="1"/>
  <c r="F2098" i="1"/>
  <c r="F2044" i="1"/>
  <c r="F2079" i="1"/>
  <c r="F2085" i="1"/>
  <c r="WI857" i="1" l="1"/>
  <c r="F1982" i="1" l="1"/>
  <c r="F2035" i="1"/>
  <c r="F1988" i="1"/>
  <c r="F2163" i="1"/>
  <c r="F2156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143" i="1" l="1"/>
  <c r="F2002" i="1"/>
  <c r="F2157" i="1"/>
  <c r="F2071" i="1"/>
  <c r="F2026" i="1"/>
  <c r="F2123" i="1"/>
  <c r="F2034" i="1"/>
  <c r="F2037" i="1"/>
  <c r="F2053" i="1"/>
  <c r="F2047" i="1"/>
  <c r="F1994" i="1"/>
  <c r="F1990" i="1"/>
  <c r="F2056" i="1"/>
  <c r="F2031" i="1"/>
  <c r="F2025" i="1"/>
  <c r="F2020" i="1"/>
  <c r="F2142" i="1"/>
  <c r="F2141" i="1" l="1"/>
  <c r="F2087" i="1"/>
  <c r="F2052" i="1"/>
  <c r="F2095" i="1"/>
  <c r="F1970" i="1"/>
  <c r="F2108" i="1"/>
  <c r="F2136" i="1"/>
  <c r="F2151" i="1"/>
  <c r="F2069" i="1"/>
  <c r="F2004" i="1" l="1"/>
  <c r="F2144" i="1"/>
  <c r="F1965" i="1"/>
  <c r="F1991" i="1"/>
  <c r="F2001" i="1"/>
  <c r="F1987" i="1"/>
  <c r="F2007" i="1"/>
  <c r="F2096" i="1"/>
  <c r="F2013" i="1"/>
  <c r="F2097" i="1"/>
  <c r="F2115" i="1"/>
  <c r="F2029" i="1"/>
  <c r="F2138" i="1"/>
  <c r="F2036" i="1"/>
  <c r="F2122" i="1"/>
  <c r="F2120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89" i="1" l="1"/>
  <c r="F2128" i="1"/>
  <c r="F2067" i="1"/>
  <c r="F2075" i="1" l="1"/>
  <c r="F2112" i="1"/>
  <c r="F2028" i="1"/>
  <c r="F2064" i="1"/>
  <c r="F2042" i="1"/>
  <c r="F2107" i="1"/>
  <c r="F1992" i="1"/>
  <c r="F2021" i="1"/>
  <c r="F1974" i="1"/>
  <c r="F1999" i="1" l="1"/>
  <c r="F1985" i="1"/>
  <c r="F2060" i="1"/>
  <c r="F1976" i="1" l="1"/>
  <c r="F2140" i="1"/>
  <c r="F2077" i="1"/>
  <c r="F1967" i="1"/>
  <c r="F2090" i="1"/>
  <c r="F2094" i="1"/>
  <c r="F2129" i="1"/>
  <c r="F2088" i="1"/>
  <c r="F2072" i="1"/>
  <c r="F2134" i="1"/>
  <c r="F2132" i="1"/>
  <c r="F2126" i="1"/>
  <c r="F2019" i="1"/>
  <c r="F2083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159" i="1"/>
  <c r="F2155" i="1"/>
  <c r="F2154" i="1"/>
  <c r="F2149" i="1"/>
  <c r="F2148" i="1"/>
  <c r="F2145" i="1"/>
  <c r="F2139" i="1"/>
  <c r="F2125" i="1"/>
  <c r="F2119" i="1"/>
  <c r="F2118" i="1"/>
  <c r="F2101" i="1"/>
  <c r="F2086" i="1"/>
  <c r="F2081" i="1"/>
  <c r="F2074" i="1"/>
  <c r="F2066" i="1"/>
  <c r="F2062" i="1"/>
  <c r="F2059" i="1"/>
  <c r="F2057" i="1"/>
  <c r="F2050" i="1"/>
  <c r="F2049" i="1"/>
  <c r="F2045" i="1"/>
  <c r="F2038" i="1"/>
  <c r="F2030" i="1"/>
  <c r="F2018" i="1"/>
  <c r="F2011" i="1"/>
  <c r="F1975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190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63" i="1" s="1"/>
  <c r="B136" i="5"/>
  <c r="E434" i="1" s="1"/>
  <c r="B128" i="5"/>
  <c r="E439" i="1" s="1"/>
  <c r="B124" i="5"/>
  <c r="E427" i="1" s="1"/>
  <c r="B119" i="5"/>
  <c r="E431" i="1" s="1"/>
  <c r="B118" i="5"/>
  <c r="E436" i="1" s="1"/>
  <c r="B114" i="5"/>
  <c r="E421" i="1" s="1"/>
  <c r="B113" i="5"/>
  <c r="E441" i="1" s="1"/>
  <c r="B104" i="5"/>
  <c r="E443" i="1" s="1"/>
  <c r="B95" i="5"/>
  <c r="E447" i="1" s="1"/>
  <c r="B94" i="5"/>
  <c r="E442" i="1" s="1"/>
  <c r="B88" i="5"/>
  <c r="E413" i="1" s="1"/>
  <c r="B87" i="5"/>
  <c r="E424" i="1" s="1"/>
  <c r="B80" i="5"/>
  <c r="E428" i="1" s="1"/>
  <c r="B75" i="5"/>
  <c r="E433" i="1" s="1"/>
  <c r="B74" i="5"/>
  <c r="E440" i="1" s="1"/>
  <c r="B70" i="5"/>
  <c r="E426" i="1" s="1"/>
  <c r="B63" i="5"/>
  <c r="E414" i="1" s="1"/>
  <c r="B58" i="5"/>
  <c r="E419" i="1" s="1"/>
  <c r="B56" i="5"/>
  <c r="E422" i="1" s="1"/>
  <c r="B52" i="5"/>
  <c r="E425" i="1" s="1"/>
  <c r="B49" i="5"/>
  <c r="E418" i="1" s="1"/>
  <c r="B46" i="5"/>
  <c r="E445" i="1" s="1"/>
  <c r="B44" i="5"/>
  <c r="E430" i="1" s="1"/>
  <c r="B41" i="5"/>
  <c r="E438" i="1" s="1"/>
  <c r="B38" i="5"/>
  <c r="E446" i="1" s="1"/>
  <c r="B28" i="5"/>
  <c r="E435" i="1" s="1"/>
  <c r="B26" i="5"/>
  <c r="E420" i="1" s="1"/>
  <c r="B21" i="5"/>
  <c r="E437" i="1" s="1"/>
  <c r="B16" i="5"/>
  <c r="E432" i="1" s="1"/>
  <c r="B14" i="5"/>
  <c r="E429" i="1" s="1"/>
  <c r="B8" i="5"/>
  <c r="E423" i="1" s="1"/>
  <c r="B68" i="5"/>
  <c r="E410" i="1" s="1"/>
  <c r="B40" i="5"/>
  <c r="E396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64" i="1" s="1"/>
  <c r="B163" i="5"/>
  <c r="E371" i="1" s="1"/>
  <c r="B161" i="5"/>
  <c r="E415" i="1" s="1"/>
  <c r="B160" i="5"/>
  <c r="E387" i="1" s="1"/>
  <c r="B158" i="5"/>
  <c r="E407" i="1" s="1"/>
  <c r="B157" i="5"/>
  <c r="E372" i="1" s="1"/>
  <c r="B154" i="5"/>
  <c r="E351" i="1" s="1"/>
  <c r="B152" i="5"/>
  <c r="E401" i="1" s="1"/>
  <c r="B150" i="5"/>
  <c r="E395" i="1" s="1"/>
  <c r="B149" i="5"/>
  <c r="E397" i="1" s="1"/>
  <c r="B148" i="5"/>
  <c r="E394" i="1" s="1"/>
  <c r="B146" i="5"/>
  <c r="E417" i="1" s="1"/>
  <c r="B145" i="5"/>
  <c r="E400" i="1" s="1"/>
  <c r="B143" i="5"/>
  <c r="E406" i="1" s="1"/>
  <c r="K1286" i="4"/>
  <c r="N350" i="1" s="1"/>
  <c r="J1286" i="4"/>
  <c r="M350" i="1" s="1"/>
  <c r="I1286" i="4"/>
  <c r="L350" i="1" s="1"/>
  <c r="K1285" i="4"/>
  <c r="J1285" i="4"/>
  <c r="M346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1" i="1"/>
  <c r="I231" i="1"/>
  <c r="I184" i="1"/>
  <c r="I259" i="1"/>
  <c r="I150" i="1"/>
  <c r="I162" i="1"/>
  <c r="I253" i="1"/>
  <c r="I273" i="1"/>
  <c r="I174" i="1"/>
  <c r="I251" i="1"/>
  <c r="I156" i="1"/>
  <c r="I229" i="1"/>
  <c r="I204" i="1"/>
  <c r="I260" i="1"/>
  <c r="I250" i="1"/>
  <c r="I257" i="1"/>
  <c r="I214" i="1"/>
  <c r="I165" i="1"/>
  <c r="I211" i="1"/>
  <c r="I270" i="1"/>
  <c r="I262" i="1"/>
  <c r="I202" i="1"/>
  <c r="I206" i="1"/>
  <c r="I154" i="1"/>
  <c r="I153" i="1"/>
  <c r="I193" i="1"/>
  <c r="I177" i="1"/>
  <c r="I223" i="1"/>
  <c r="I238" i="1"/>
  <c r="I201" i="1"/>
  <c r="I256" i="1"/>
  <c r="I187" i="1"/>
  <c r="I159" i="1"/>
  <c r="I274" i="1"/>
  <c r="I190" i="1"/>
  <c r="I249" i="1"/>
  <c r="I245" i="1"/>
  <c r="I233" i="1"/>
  <c r="I203" i="1"/>
  <c r="I258" i="1"/>
  <c r="I265" i="1"/>
  <c r="I255" i="1"/>
  <c r="I232" i="1"/>
  <c r="I224" i="1"/>
  <c r="I248" i="1"/>
  <c r="I264" i="1"/>
  <c r="I181" i="1"/>
  <c r="I180" i="1"/>
  <c r="I161" i="1"/>
  <c r="I199" i="1"/>
  <c r="I208" i="1"/>
  <c r="I282" i="1"/>
  <c r="I220" i="1"/>
  <c r="I275" i="1"/>
  <c r="I252" i="1"/>
  <c r="I217" i="1"/>
  <c r="I281" i="1"/>
  <c r="I149" i="1"/>
  <c r="I239" i="1"/>
  <c r="I272" i="1"/>
  <c r="I194" i="1"/>
  <c r="I241" i="1"/>
  <c r="I147" i="1"/>
  <c r="I219" i="1"/>
  <c r="I197" i="1"/>
  <c r="I164" i="1"/>
  <c r="I237" i="1"/>
  <c r="I225" i="1"/>
  <c r="I170" i="1"/>
  <c r="I244" i="1"/>
  <c r="I191" i="1"/>
  <c r="I276" i="1"/>
  <c r="I247" i="1"/>
  <c r="I155" i="1"/>
  <c r="I158" i="1"/>
  <c r="I269" i="1"/>
  <c r="I160" i="1"/>
  <c r="I218" i="1"/>
  <c r="I157" i="1"/>
  <c r="I167" i="1"/>
  <c r="I222" i="1"/>
  <c r="I189" i="1"/>
  <c r="I236" i="1"/>
  <c r="I205" i="1"/>
  <c r="I213" i="1"/>
  <c r="I152" i="1"/>
  <c r="I228" i="1"/>
  <c r="I254" i="1"/>
  <c r="I209" i="1"/>
  <c r="I188" i="1"/>
  <c r="I235" i="1"/>
  <c r="I230" i="1"/>
  <c r="I280" i="1"/>
  <c r="I267" i="1"/>
  <c r="I148" i="1"/>
  <c r="I183" i="1"/>
  <c r="I279" i="1"/>
  <c r="I169" i="1"/>
  <c r="I176" i="1"/>
  <c r="I266" i="1"/>
  <c r="I173" i="1"/>
  <c r="I243" i="1"/>
  <c r="I179" i="1"/>
  <c r="I234" i="1"/>
  <c r="I172" i="1"/>
  <c r="I198" i="1"/>
  <c r="I196" i="1"/>
  <c r="I263" i="1"/>
  <c r="I277" i="1"/>
  <c r="I216" i="1"/>
  <c r="I242" i="1"/>
  <c r="I151" i="1"/>
  <c r="I186" i="1"/>
  <c r="I246" i="1"/>
  <c r="I207" i="1"/>
  <c r="I178" i="1"/>
  <c r="I166" i="1"/>
  <c r="I168" i="1"/>
  <c r="I175" i="1"/>
  <c r="I278" i="1"/>
  <c r="I227" i="1"/>
  <c r="I240" i="1"/>
  <c r="I185" i="1"/>
  <c r="I200" i="1"/>
  <c r="I212" i="1"/>
  <c r="I226" i="1"/>
  <c r="I215" i="1"/>
  <c r="I195" i="1"/>
  <c r="I163" i="1"/>
  <c r="I268" i="1"/>
  <c r="I182" i="1"/>
  <c r="I192" i="1"/>
  <c r="I210" i="1"/>
  <c r="I221" i="1"/>
  <c r="I261" i="1"/>
  <c r="I171" i="1"/>
  <c r="H271" i="1"/>
  <c r="H231" i="1"/>
  <c r="H184" i="1"/>
  <c r="H259" i="1"/>
  <c r="H150" i="1"/>
  <c r="H162" i="1"/>
  <c r="H253" i="1"/>
  <c r="H273" i="1"/>
  <c r="H174" i="1"/>
  <c r="H251" i="1"/>
  <c r="H156" i="1"/>
  <c r="H229" i="1"/>
  <c r="H204" i="1"/>
  <c r="H260" i="1"/>
  <c r="H250" i="1"/>
  <c r="H257" i="1"/>
  <c r="H214" i="1"/>
  <c r="H165" i="1"/>
  <c r="H211" i="1"/>
  <c r="H270" i="1"/>
  <c r="H262" i="1"/>
  <c r="H202" i="1"/>
  <c r="H206" i="1"/>
  <c r="H154" i="1"/>
  <c r="H153" i="1"/>
  <c r="H193" i="1"/>
  <c r="H177" i="1"/>
  <c r="H223" i="1"/>
  <c r="H238" i="1"/>
  <c r="H201" i="1"/>
  <c r="H256" i="1"/>
  <c r="H187" i="1"/>
  <c r="H159" i="1"/>
  <c r="H274" i="1"/>
  <c r="H190" i="1"/>
  <c r="H249" i="1"/>
  <c r="H245" i="1"/>
  <c r="H233" i="1"/>
  <c r="H203" i="1"/>
  <c r="H258" i="1"/>
  <c r="H265" i="1"/>
  <c r="H255" i="1"/>
  <c r="H232" i="1"/>
  <c r="H224" i="1"/>
  <c r="H248" i="1"/>
  <c r="H264" i="1"/>
  <c r="H181" i="1"/>
  <c r="H180" i="1"/>
  <c r="H161" i="1"/>
  <c r="H199" i="1"/>
  <c r="H208" i="1"/>
  <c r="H282" i="1"/>
  <c r="H220" i="1"/>
  <c r="H275" i="1"/>
  <c r="H252" i="1"/>
  <c r="H217" i="1"/>
  <c r="H281" i="1"/>
  <c r="H149" i="1"/>
  <c r="H239" i="1"/>
  <c r="H272" i="1"/>
  <c r="H194" i="1"/>
  <c r="H241" i="1"/>
  <c r="H147" i="1"/>
  <c r="H219" i="1"/>
  <c r="H197" i="1"/>
  <c r="H164" i="1"/>
  <c r="H237" i="1"/>
  <c r="H225" i="1"/>
  <c r="H170" i="1"/>
  <c r="H244" i="1"/>
  <c r="H191" i="1"/>
  <c r="H276" i="1"/>
  <c r="H247" i="1"/>
  <c r="H155" i="1"/>
  <c r="H158" i="1"/>
  <c r="H269" i="1"/>
  <c r="H160" i="1"/>
  <c r="H218" i="1"/>
  <c r="H157" i="1"/>
  <c r="H167" i="1"/>
  <c r="H222" i="1"/>
  <c r="H189" i="1"/>
  <c r="H236" i="1"/>
  <c r="H205" i="1"/>
  <c r="H213" i="1"/>
  <c r="H152" i="1"/>
  <c r="H228" i="1"/>
  <c r="H254" i="1"/>
  <c r="H209" i="1"/>
  <c r="H188" i="1"/>
  <c r="H235" i="1"/>
  <c r="H230" i="1"/>
  <c r="H280" i="1"/>
  <c r="H267" i="1"/>
  <c r="H148" i="1"/>
  <c r="H183" i="1"/>
  <c r="H279" i="1"/>
  <c r="H169" i="1"/>
  <c r="H176" i="1"/>
  <c r="H266" i="1"/>
  <c r="H173" i="1"/>
  <c r="H243" i="1"/>
  <c r="H179" i="1"/>
  <c r="H234" i="1"/>
  <c r="H172" i="1"/>
  <c r="H198" i="1"/>
  <c r="H196" i="1"/>
  <c r="H263" i="1"/>
  <c r="H277" i="1"/>
  <c r="H216" i="1"/>
  <c r="H242" i="1"/>
  <c r="H151" i="1"/>
  <c r="H186" i="1"/>
  <c r="H246" i="1"/>
  <c r="H207" i="1"/>
  <c r="H178" i="1"/>
  <c r="H166" i="1"/>
  <c r="H168" i="1"/>
  <c r="H175" i="1"/>
  <c r="H278" i="1"/>
  <c r="H227" i="1"/>
  <c r="H240" i="1"/>
  <c r="H185" i="1"/>
  <c r="H200" i="1"/>
  <c r="H212" i="1"/>
  <c r="H226" i="1"/>
  <c r="H215" i="1"/>
  <c r="H195" i="1"/>
  <c r="H163" i="1"/>
  <c r="H268" i="1"/>
  <c r="H182" i="1"/>
  <c r="H192" i="1"/>
  <c r="H210" i="1"/>
  <c r="H221" i="1"/>
  <c r="H261" i="1"/>
  <c r="H171" i="1"/>
  <c r="G271" i="1"/>
  <c r="G231" i="1"/>
  <c r="G184" i="1"/>
  <c r="G259" i="1"/>
  <c r="G150" i="1"/>
  <c r="G162" i="1"/>
  <c r="G253" i="1"/>
  <c r="G273" i="1"/>
  <c r="G174" i="1"/>
  <c r="G251" i="1"/>
  <c r="G156" i="1"/>
  <c r="G229" i="1"/>
  <c r="G204" i="1"/>
  <c r="G260" i="1"/>
  <c r="G250" i="1"/>
  <c r="G257" i="1"/>
  <c r="G214" i="1"/>
  <c r="G165" i="1"/>
  <c r="G211" i="1"/>
  <c r="G270" i="1"/>
  <c r="G262" i="1"/>
  <c r="G202" i="1"/>
  <c r="G206" i="1"/>
  <c r="G154" i="1"/>
  <c r="G153" i="1"/>
  <c r="G193" i="1"/>
  <c r="G177" i="1"/>
  <c r="G223" i="1"/>
  <c r="G238" i="1"/>
  <c r="G201" i="1"/>
  <c r="G256" i="1"/>
  <c r="G187" i="1"/>
  <c r="G159" i="1"/>
  <c r="G274" i="1"/>
  <c r="G190" i="1"/>
  <c r="G249" i="1"/>
  <c r="G245" i="1"/>
  <c r="G233" i="1"/>
  <c r="G203" i="1"/>
  <c r="G258" i="1"/>
  <c r="G265" i="1"/>
  <c r="G255" i="1"/>
  <c r="G232" i="1"/>
  <c r="G224" i="1"/>
  <c r="G248" i="1"/>
  <c r="G264" i="1"/>
  <c r="G181" i="1"/>
  <c r="G180" i="1"/>
  <c r="G161" i="1"/>
  <c r="G199" i="1"/>
  <c r="G208" i="1"/>
  <c r="G282" i="1"/>
  <c r="G220" i="1"/>
  <c r="G275" i="1"/>
  <c r="G252" i="1"/>
  <c r="G217" i="1"/>
  <c r="G281" i="1"/>
  <c r="G149" i="1"/>
  <c r="G239" i="1"/>
  <c r="G272" i="1"/>
  <c r="G194" i="1"/>
  <c r="G241" i="1"/>
  <c r="G147" i="1"/>
  <c r="G219" i="1"/>
  <c r="G197" i="1"/>
  <c r="G164" i="1"/>
  <c r="G237" i="1"/>
  <c r="G225" i="1"/>
  <c r="G170" i="1"/>
  <c r="G244" i="1"/>
  <c r="G191" i="1"/>
  <c r="G276" i="1"/>
  <c r="G247" i="1"/>
  <c r="G155" i="1"/>
  <c r="G158" i="1"/>
  <c r="G269" i="1"/>
  <c r="G160" i="1"/>
  <c r="G218" i="1"/>
  <c r="G157" i="1"/>
  <c r="G167" i="1"/>
  <c r="G222" i="1"/>
  <c r="G189" i="1"/>
  <c r="G236" i="1"/>
  <c r="G205" i="1"/>
  <c r="G213" i="1"/>
  <c r="G152" i="1"/>
  <c r="G228" i="1"/>
  <c r="G254" i="1"/>
  <c r="G209" i="1"/>
  <c r="G188" i="1"/>
  <c r="G235" i="1"/>
  <c r="G230" i="1"/>
  <c r="G280" i="1"/>
  <c r="G267" i="1"/>
  <c r="G148" i="1"/>
  <c r="G183" i="1"/>
  <c r="G279" i="1"/>
  <c r="G169" i="1"/>
  <c r="G176" i="1"/>
  <c r="G266" i="1"/>
  <c r="G173" i="1"/>
  <c r="G243" i="1"/>
  <c r="G179" i="1"/>
  <c r="G234" i="1"/>
  <c r="G172" i="1"/>
  <c r="G198" i="1"/>
  <c r="G196" i="1"/>
  <c r="G263" i="1"/>
  <c r="G277" i="1"/>
  <c r="G216" i="1"/>
  <c r="G242" i="1"/>
  <c r="G151" i="1"/>
  <c r="G186" i="1"/>
  <c r="G246" i="1"/>
  <c r="G207" i="1"/>
  <c r="G178" i="1"/>
  <c r="G166" i="1"/>
  <c r="G168" i="1"/>
  <c r="G175" i="1"/>
  <c r="G278" i="1"/>
  <c r="G227" i="1"/>
  <c r="G240" i="1"/>
  <c r="G185" i="1"/>
  <c r="G200" i="1"/>
  <c r="G212" i="1"/>
  <c r="G226" i="1"/>
  <c r="G215" i="1"/>
  <c r="G195" i="1"/>
  <c r="G163" i="1"/>
  <c r="G268" i="1"/>
  <c r="G182" i="1"/>
  <c r="G192" i="1"/>
  <c r="G210" i="1"/>
  <c r="G221" i="1"/>
  <c r="G261" i="1"/>
  <c r="G171" i="1"/>
  <c r="N346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6" i="1" s="1"/>
  <c r="D137" i="6"/>
  <c r="P262" i="1" s="1"/>
  <c r="D136" i="6"/>
  <c r="P203" i="1" s="1"/>
  <c r="D135" i="6"/>
  <c r="P201" i="1" s="1"/>
  <c r="D134" i="6"/>
  <c r="P214" i="1" s="1"/>
  <c r="D133" i="6"/>
  <c r="P162" i="1" s="1"/>
  <c r="D132" i="6"/>
  <c r="P227" i="1" s="1"/>
  <c r="D131" i="6"/>
  <c r="P196" i="1" s="1"/>
  <c r="D130" i="6"/>
  <c r="P278" i="1" s="1"/>
  <c r="D129" i="6"/>
  <c r="P157" i="1" s="1"/>
  <c r="D128" i="6"/>
  <c r="P210" i="1" s="1"/>
  <c r="D127" i="6"/>
  <c r="P207" i="1" s="1"/>
  <c r="D126" i="6"/>
  <c r="P281" i="1" s="1"/>
  <c r="D125" i="6"/>
  <c r="P250" i="1" s="1"/>
  <c r="D124" i="6"/>
  <c r="P198" i="1" s="1"/>
  <c r="D745" i="1" l="1"/>
  <c r="D747" i="1"/>
  <c r="H1253" i="4"/>
  <c r="L762" i="1"/>
  <c r="H1257" i="4"/>
  <c r="L668" i="1"/>
  <c r="H1261" i="4"/>
  <c r="L667" i="1"/>
  <c r="H1250" i="4"/>
  <c r="L705" i="1"/>
  <c r="H1254" i="4"/>
  <c r="L766" i="1"/>
  <c r="H1258" i="4"/>
  <c r="L657" i="1"/>
  <c r="H1262" i="4"/>
  <c r="L717" i="1"/>
  <c r="H1251" i="4"/>
  <c r="L763" i="1"/>
  <c r="H1255" i="4"/>
  <c r="L680" i="1"/>
  <c r="H1259" i="4"/>
  <c r="L697" i="1"/>
  <c r="H1263" i="4"/>
  <c r="L743" i="1"/>
  <c r="H1252" i="4"/>
  <c r="L788" i="1"/>
  <c r="H1256" i="4"/>
  <c r="L750" i="1"/>
  <c r="H1260" i="4"/>
  <c r="L731" i="1"/>
  <c r="H1264" i="4"/>
  <c r="L701" i="1"/>
  <c r="G284" i="1"/>
  <c r="H284" i="1"/>
  <c r="I284" i="1"/>
  <c r="T788" i="1"/>
  <c r="T782" i="1"/>
  <c r="AB663" i="1"/>
  <c r="AB773" i="1"/>
  <c r="AB658" i="1"/>
  <c r="X739" i="1"/>
  <c r="P742" i="1"/>
  <c r="P687" i="1"/>
  <c r="H747" i="1"/>
  <c r="J1254" i="4"/>
  <c r="P656" i="1"/>
  <c r="H743" i="1"/>
  <c r="J1251" i="4"/>
  <c r="P773" i="1"/>
  <c r="J1255" i="4"/>
  <c r="P710" i="1"/>
  <c r="J1259" i="4"/>
  <c r="P757" i="1"/>
  <c r="J1263" i="4"/>
  <c r="P782" i="1"/>
  <c r="E1250" i="4"/>
  <c r="X752" i="1"/>
  <c r="E1254" i="4"/>
  <c r="X692" i="1"/>
  <c r="E1258" i="4"/>
  <c r="X757" i="1"/>
  <c r="E1262" i="4"/>
  <c r="X691" i="1"/>
  <c r="L1259" i="4"/>
  <c r="H781" i="1"/>
  <c r="H681" i="1"/>
  <c r="J1250" i="4"/>
  <c r="P733" i="1"/>
  <c r="J1262" i="4"/>
  <c r="P671" i="1"/>
  <c r="L1255" i="4"/>
  <c r="D760" i="1"/>
  <c r="H693" i="1"/>
  <c r="H671" i="1"/>
  <c r="D750" i="1"/>
  <c r="D741" i="1"/>
  <c r="D742" i="1"/>
  <c r="L1253" i="4"/>
  <c r="D778" i="1"/>
  <c r="L1257" i="4"/>
  <c r="D682" i="1"/>
  <c r="L1261" i="4"/>
  <c r="H659" i="1"/>
  <c r="H677" i="1"/>
  <c r="H661" i="1"/>
  <c r="H730" i="1"/>
  <c r="J1252" i="4"/>
  <c r="P764" i="1"/>
  <c r="J1256" i="4"/>
  <c r="P674" i="1"/>
  <c r="J1260" i="4"/>
  <c r="P716" i="1"/>
  <c r="J1264" i="4"/>
  <c r="P658" i="1"/>
  <c r="K1250" i="4"/>
  <c r="T779" i="1"/>
  <c r="K1258" i="4"/>
  <c r="T786" i="1"/>
  <c r="K1262" i="4"/>
  <c r="T790" i="1"/>
  <c r="H763" i="1"/>
  <c r="J1258" i="4"/>
  <c r="P665" i="1"/>
  <c r="D716" i="1"/>
  <c r="D722" i="1"/>
  <c r="L1250" i="4"/>
  <c r="D661" i="1"/>
  <c r="L1254" i="4"/>
  <c r="D675" i="1"/>
  <c r="L1258" i="4"/>
  <c r="D695" i="1"/>
  <c r="L1262" i="4"/>
  <c r="H780" i="1"/>
  <c r="H731" i="1"/>
  <c r="H719" i="1"/>
  <c r="H716" i="1"/>
  <c r="P715" i="1"/>
  <c r="K1251" i="4"/>
  <c r="T666" i="1"/>
  <c r="K1255" i="4"/>
  <c r="T783" i="1"/>
  <c r="K1259" i="4"/>
  <c r="T787" i="1"/>
  <c r="K1263" i="4"/>
  <c r="T668" i="1"/>
  <c r="T784" i="1"/>
  <c r="T789" i="1"/>
  <c r="E1251" i="4"/>
  <c r="X733" i="1"/>
  <c r="E1255" i="4"/>
  <c r="X657" i="1"/>
  <c r="E1259" i="4"/>
  <c r="X723" i="1"/>
  <c r="E1263" i="4"/>
  <c r="X706" i="1"/>
  <c r="G1250" i="4"/>
  <c r="AB717" i="1"/>
  <c r="G1254" i="4"/>
  <c r="AB757" i="1"/>
  <c r="G1258" i="4"/>
  <c r="AB782" i="1"/>
  <c r="I1252" i="4"/>
  <c r="AF785" i="1"/>
  <c r="I1260" i="4"/>
  <c r="AF710" i="1"/>
  <c r="AF791" i="1"/>
  <c r="T780" i="1"/>
  <c r="T785" i="1"/>
  <c r="X746" i="1"/>
  <c r="AB685" i="1"/>
  <c r="AF771" i="1"/>
  <c r="T781" i="1"/>
  <c r="T791" i="1"/>
  <c r="X765" i="1"/>
  <c r="AB674" i="1"/>
  <c r="AB764" i="1"/>
  <c r="AF712" i="1"/>
  <c r="AF767" i="1"/>
  <c r="AB777" i="1"/>
  <c r="G1252" i="4"/>
  <c r="AB788" i="1"/>
  <c r="G1256" i="4"/>
  <c r="AB671" i="1"/>
  <c r="G1260" i="4"/>
  <c r="AB721" i="1"/>
  <c r="G1264" i="4"/>
  <c r="X680" i="1"/>
  <c r="X761" i="1"/>
  <c r="X667" i="1"/>
  <c r="X664" i="1"/>
  <c r="AB676" i="1"/>
  <c r="AB714" i="1"/>
  <c r="I1251" i="4"/>
  <c r="AF750" i="1"/>
  <c r="I1255" i="4"/>
  <c r="AF666" i="1"/>
  <c r="I1259" i="4"/>
  <c r="AF690" i="1"/>
  <c r="AF705" i="1"/>
  <c r="AF743" i="1"/>
  <c r="AF759" i="1"/>
  <c r="AF703" i="1"/>
  <c r="AF729" i="1"/>
  <c r="AF702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1" i="1" l="1"/>
  <c r="G419" i="1"/>
  <c r="G445" i="1"/>
  <c r="G420" i="1"/>
  <c r="G437" i="1"/>
  <c r="G396" i="1"/>
  <c r="G405" i="1"/>
  <c r="G402" i="1"/>
  <c r="G387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6" i="1" l="1"/>
  <c r="N343" i="1"/>
  <c r="M343" i="1"/>
  <c r="L343" i="1"/>
  <c r="N353" i="1"/>
  <c r="M353" i="1"/>
  <c r="L353" i="1"/>
  <c r="N356" i="1"/>
  <c r="M356" i="1"/>
  <c r="L356" i="1"/>
  <c r="N359" i="1"/>
  <c r="M359" i="1"/>
  <c r="L359" i="1"/>
  <c r="N354" i="1"/>
  <c r="M354" i="1"/>
  <c r="L354" i="1"/>
  <c r="N357" i="1"/>
  <c r="M357" i="1"/>
  <c r="L357" i="1"/>
  <c r="N355" i="1"/>
  <c r="M355" i="1"/>
  <c r="L355" i="1"/>
  <c r="N349" i="1"/>
  <c r="M349" i="1"/>
  <c r="L349" i="1"/>
  <c r="N358" i="1"/>
  <c r="M358" i="1"/>
  <c r="L358" i="1"/>
  <c r="N345" i="1"/>
  <c r="M345" i="1"/>
  <c r="L345" i="1"/>
  <c r="N348" i="1"/>
  <c r="M348" i="1"/>
  <c r="L348" i="1"/>
  <c r="N347" i="1"/>
  <c r="M347" i="1"/>
  <c r="L347" i="1"/>
  <c r="N351" i="1"/>
  <c r="M351" i="1"/>
  <c r="L351" i="1"/>
  <c r="N352" i="1"/>
  <c r="M352" i="1"/>
  <c r="L352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73" i="1" s="1"/>
  <c r="D122" i="6"/>
  <c r="P263" i="1" s="1"/>
  <c r="D121" i="6"/>
  <c r="P175" i="1" s="1"/>
  <c r="D120" i="6"/>
  <c r="P187" i="1" s="1"/>
  <c r="D119" i="6"/>
  <c r="P219" i="1" s="1"/>
  <c r="D118" i="6"/>
  <c r="P204" i="1" s="1"/>
  <c r="D117" i="6"/>
  <c r="P259" i="1" s="1"/>
  <c r="D116" i="6"/>
  <c r="P217" i="1" s="1"/>
  <c r="D115" i="6"/>
  <c r="P172" i="1" s="1"/>
  <c r="D114" i="6"/>
  <c r="P170" i="1" s="1"/>
  <c r="D113" i="6"/>
  <c r="P151" i="1" s="1"/>
  <c r="D112" i="6"/>
  <c r="P230" i="1" s="1"/>
  <c r="D111" i="6"/>
  <c r="P241" i="1" s="1"/>
  <c r="D110" i="6"/>
  <c r="P280" i="1" s="1"/>
  <c r="D109" i="6"/>
  <c r="P273" i="1" s="1"/>
  <c r="D108" i="6"/>
  <c r="P266" i="1" s="1"/>
  <c r="D107" i="6"/>
  <c r="P264" i="1" s="1"/>
  <c r="D106" i="6"/>
  <c r="P189" i="1" s="1"/>
  <c r="D105" i="6"/>
  <c r="P270" i="1" s="1"/>
  <c r="D104" i="6"/>
  <c r="P242" i="1" s="1"/>
  <c r="D103" i="6"/>
  <c r="P228" i="1" s="1"/>
  <c r="D102" i="6"/>
  <c r="P265" i="1" s="1"/>
  <c r="D101" i="6"/>
  <c r="P279" i="1" s="1"/>
  <c r="D100" i="6"/>
  <c r="P165" i="1" s="1"/>
  <c r="D99" i="6"/>
  <c r="P253" i="1" s="1"/>
  <c r="D98" i="6"/>
  <c r="P233" i="1" s="1"/>
  <c r="D97" i="6"/>
  <c r="P176" i="1" s="1"/>
  <c r="D96" i="6"/>
  <c r="P205" i="1" s="1"/>
  <c r="D95" i="6"/>
  <c r="P154" i="1" s="1"/>
  <c r="D94" i="6"/>
  <c r="P159" i="1" s="1"/>
  <c r="D93" i="6"/>
  <c r="P213" i="1" s="1"/>
  <c r="D92" i="6"/>
  <c r="P185" i="1" s="1"/>
  <c r="D91" i="6"/>
  <c r="P267" i="1" s="1"/>
  <c r="D90" i="6"/>
  <c r="P191" i="1" s="1"/>
  <c r="D89" i="6"/>
  <c r="P183" i="1" s="1"/>
  <c r="D88" i="6"/>
  <c r="P224" i="1" s="1"/>
  <c r="D87" i="6"/>
  <c r="P229" i="1" s="1"/>
  <c r="D86" i="6"/>
  <c r="P274" i="1" s="1"/>
  <c r="D85" i="6"/>
  <c r="P166" i="1" s="1"/>
  <c r="D84" i="6"/>
  <c r="P190" i="1" s="1"/>
  <c r="D83" i="6"/>
  <c r="P188" i="1" s="1"/>
  <c r="D82" i="6"/>
  <c r="P161" i="1" s="1"/>
  <c r="D81" i="6"/>
  <c r="P235" i="1" s="1"/>
  <c r="D80" i="6"/>
  <c r="P149" i="1" s="1"/>
  <c r="D79" i="6"/>
  <c r="P206" i="1" s="1"/>
  <c r="D78" i="6"/>
  <c r="P209" i="1" s="1"/>
  <c r="D77" i="6"/>
  <c r="P197" i="1" s="1"/>
  <c r="D76" i="6"/>
  <c r="P181" i="1" s="1"/>
  <c r="D75" i="6"/>
  <c r="P237" i="1" s="1"/>
  <c r="D74" i="6"/>
  <c r="P225" i="1" s="1"/>
  <c r="D73" i="6"/>
  <c r="P147" i="1" s="1"/>
  <c r="D72" i="6"/>
  <c r="P236" i="1" s="1"/>
  <c r="D71" i="6"/>
  <c r="P258" i="1" s="1"/>
  <c r="D70" i="6"/>
  <c r="P261" i="1" s="1"/>
  <c r="D69" i="6"/>
  <c r="P239" i="1" s="1"/>
  <c r="D68" i="6"/>
  <c r="P178" i="1" s="1"/>
  <c r="D67" i="6"/>
  <c r="P218" i="1" s="1"/>
  <c r="D66" i="6"/>
  <c r="P252" i="1" s="1"/>
  <c r="D65" i="6"/>
  <c r="P180" i="1" s="1"/>
  <c r="D64" i="6"/>
  <c r="P231" i="1" s="1"/>
  <c r="D63" i="6"/>
  <c r="P171" i="1" s="1"/>
  <c r="D62" i="6"/>
  <c r="D61" i="6"/>
  <c r="P177" i="1" s="1"/>
  <c r="D60" i="6"/>
  <c r="P199" i="1" s="1"/>
  <c r="D59" i="6"/>
  <c r="P155" i="1" s="1"/>
  <c r="D58" i="6"/>
  <c r="D57" i="6"/>
  <c r="P174" i="1" s="1"/>
  <c r="D56" i="6"/>
  <c r="P148" i="1" s="1"/>
  <c r="D55" i="6"/>
  <c r="P226" i="1" s="1"/>
  <c r="D54" i="6"/>
  <c r="P255" i="1" s="1"/>
  <c r="D53" i="6"/>
  <c r="P211" i="1" s="1"/>
  <c r="D52" i="6"/>
  <c r="P232" i="1" s="1"/>
  <c r="D51" i="6"/>
  <c r="D50" i="6"/>
  <c r="P152" i="1" s="1"/>
  <c r="D49" i="6"/>
  <c r="P158" i="1" s="1"/>
  <c r="D48" i="6"/>
  <c r="P249" i="1" s="1"/>
  <c r="D47" i="6"/>
  <c r="P246" i="1" s="1"/>
  <c r="D46" i="6"/>
  <c r="P164" i="1" s="1"/>
  <c r="D45" i="6"/>
  <c r="P163" i="1" s="1"/>
  <c r="D44" i="6"/>
  <c r="P247" i="1" s="1"/>
  <c r="D43" i="6"/>
  <c r="D42" i="6"/>
  <c r="P192" i="1" s="1"/>
  <c r="D41" i="6"/>
  <c r="P215" i="1" s="1"/>
  <c r="D40" i="6"/>
  <c r="D39" i="6"/>
  <c r="P212" i="1" s="1"/>
  <c r="D38" i="6"/>
  <c r="D37" i="6"/>
  <c r="P269" i="1" s="1"/>
  <c r="D36" i="6"/>
  <c r="P156" i="1" s="1"/>
  <c r="D35" i="6"/>
  <c r="D34" i="6"/>
  <c r="D33" i="6"/>
  <c r="P272" i="1" s="1"/>
  <c r="D32" i="6"/>
  <c r="D31" i="6"/>
  <c r="D30" i="6"/>
  <c r="P182" i="1" s="1"/>
  <c r="D29" i="6"/>
  <c r="D28" i="6"/>
  <c r="D27" i="6"/>
  <c r="P243" i="1" s="1"/>
  <c r="D26" i="6"/>
  <c r="D25" i="6"/>
  <c r="P240" i="1" s="1"/>
  <c r="D24" i="6"/>
  <c r="P220" i="1" s="1"/>
  <c r="D23" i="6"/>
  <c r="P150" i="1" s="1"/>
  <c r="D22" i="6"/>
  <c r="P200" i="1" s="1"/>
  <c r="D21" i="6"/>
  <c r="P160" i="1" s="1"/>
  <c r="D20" i="6"/>
  <c r="D19" i="6"/>
  <c r="D18" i="6"/>
  <c r="P282" i="1" s="1"/>
  <c r="D17" i="6"/>
  <c r="P194" i="1" s="1"/>
  <c r="D16" i="6"/>
  <c r="P260" i="1" s="1"/>
  <c r="D15" i="6"/>
  <c r="P244" i="1" s="1"/>
  <c r="D14" i="6"/>
  <c r="P223" i="1" s="1"/>
  <c r="D13" i="6"/>
  <c r="P251" i="1" s="1"/>
  <c r="D12" i="6"/>
  <c r="D11" i="6"/>
  <c r="P245" i="1" s="1"/>
  <c r="D10" i="6"/>
  <c r="P202" i="1" s="1"/>
  <c r="D9" i="6"/>
  <c r="P276" i="1" s="1"/>
  <c r="D8" i="6"/>
  <c r="P248" i="1" s="1"/>
  <c r="D7" i="6"/>
  <c r="D6" i="6"/>
  <c r="P179" i="1" s="1"/>
  <c r="D5" i="6"/>
  <c r="P186" i="1" s="1"/>
  <c r="D4" i="6"/>
  <c r="P268" i="1" s="1"/>
  <c r="N369" i="1" l="1"/>
  <c r="P169" i="1"/>
  <c r="N380" i="1"/>
  <c r="P222" i="1"/>
  <c r="N379" i="1"/>
  <c r="P168" i="1"/>
  <c r="N367" i="1"/>
  <c r="P238" i="1"/>
  <c r="N374" i="1"/>
  <c r="P195" i="1"/>
  <c r="N381" i="1"/>
  <c r="P271" i="1"/>
  <c r="P275" i="1"/>
  <c r="P221" i="1"/>
  <c r="N372" i="1"/>
  <c r="N377" i="1"/>
  <c r="P277" i="1"/>
  <c r="N366" i="1"/>
  <c r="P208" i="1"/>
  <c r="N371" i="1"/>
  <c r="P153" i="1"/>
  <c r="N368" i="1"/>
  <c r="P234" i="1"/>
  <c r="P184" i="1"/>
  <c r="N375" i="1"/>
  <c r="N376" i="1"/>
  <c r="P257" i="1"/>
  <c r="N378" i="1"/>
  <c r="P254" i="1"/>
  <c r="N370" i="1"/>
  <c r="P256" i="1"/>
  <c r="N373" i="1"/>
  <c r="P167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64" i="1"/>
  <c r="F1130" i="4"/>
  <c r="H715" i="1"/>
  <c r="F1134" i="4"/>
  <c r="H778" i="1"/>
  <c r="F1138" i="4"/>
  <c r="H775" i="1"/>
  <c r="F1142" i="4"/>
  <c r="H766" i="1"/>
  <c r="F1146" i="4"/>
  <c r="H740" i="1"/>
  <c r="F1150" i="4"/>
  <c r="H744" i="1"/>
  <c r="F1154" i="4"/>
  <c r="H688" i="1"/>
  <c r="F1158" i="4"/>
  <c r="H779" i="1"/>
  <c r="F1162" i="4"/>
  <c r="H725" i="1"/>
  <c r="F1166" i="4"/>
  <c r="H739" i="1"/>
  <c r="F1170" i="4"/>
  <c r="H696" i="1"/>
  <c r="F1174" i="4"/>
  <c r="H769" i="1"/>
  <c r="F1178" i="4"/>
  <c r="H712" i="1"/>
  <c r="F1182" i="4"/>
  <c r="H748" i="1"/>
  <c r="F1186" i="4"/>
  <c r="H663" i="1"/>
  <c r="F1190" i="4"/>
  <c r="H670" i="1"/>
  <c r="F1194" i="4"/>
  <c r="H662" i="1"/>
  <c r="F1198" i="4"/>
  <c r="H714" i="1"/>
  <c r="F1202" i="4"/>
  <c r="H787" i="1"/>
  <c r="F1206" i="4"/>
  <c r="H694" i="1"/>
  <c r="F1210" i="4"/>
  <c r="H717" i="1"/>
  <c r="F1214" i="4"/>
  <c r="H700" i="1"/>
  <c r="F1218" i="4"/>
  <c r="H749" i="1"/>
  <c r="F1222" i="4"/>
  <c r="H668" i="1"/>
  <c r="F1226" i="4"/>
  <c r="H751" i="1"/>
  <c r="F1230" i="4"/>
  <c r="H658" i="1"/>
  <c r="F1234" i="4"/>
  <c r="H735" i="1"/>
  <c r="F1238" i="4"/>
  <c r="H656" i="1"/>
  <c r="F1242" i="4"/>
  <c r="H773" i="1"/>
  <c r="F1246" i="4"/>
  <c r="H723" i="1"/>
  <c r="F1135" i="4"/>
  <c r="H746" i="1"/>
  <c r="F1139" i="4"/>
  <c r="H750" i="1"/>
  <c r="F1143" i="4"/>
  <c r="H734" i="1"/>
  <c r="F1147" i="4"/>
  <c r="H757" i="1"/>
  <c r="F1151" i="4"/>
  <c r="H754" i="1"/>
  <c r="F1155" i="4"/>
  <c r="H783" i="1"/>
  <c r="F1159" i="4"/>
  <c r="H776" i="1"/>
  <c r="F1163" i="4"/>
  <c r="H791" i="1"/>
  <c r="F1167" i="4"/>
  <c r="H703" i="1"/>
  <c r="F1171" i="4"/>
  <c r="H669" i="1"/>
  <c r="F1175" i="4"/>
  <c r="H772" i="1"/>
  <c r="F1179" i="4"/>
  <c r="H721" i="1"/>
  <c r="F1183" i="4"/>
  <c r="H666" i="1"/>
  <c r="F1187" i="4"/>
  <c r="H722" i="1"/>
  <c r="F1191" i="4"/>
  <c r="H789" i="1"/>
  <c r="F1195" i="4"/>
  <c r="H665" i="1"/>
  <c r="F1199" i="4"/>
  <c r="H686" i="1"/>
  <c r="F1203" i="4"/>
  <c r="H728" i="1"/>
  <c r="F1207" i="4"/>
  <c r="H733" i="1"/>
  <c r="F1211" i="4"/>
  <c r="H685" i="1"/>
  <c r="F1215" i="4"/>
  <c r="H674" i="1"/>
  <c r="F1219" i="4"/>
  <c r="H667" i="1"/>
  <c r="F1223" i="4"/>
  <c r="H672" i="1"/>
  <c r="F1227" i="4"/>
  <c r="H777" i="1"/>
  <c r="F1231" i="4"/>
  <c r="H726" i="1"/>
  <c r="F1235" i="4"/>
  <c r="H741" i="1"/>
  <c r="F1239" i="4"/>
  <c r="H680" i="1"/>
  <c r="F1243" i="4"/>
  <c r="H761" i="1"/>
  <c r="F1247" i="4"/>
  <c r="H753" i="1"/>
  <c r="F1136" i="4"/>
  <c r="H698" i="1"/>
  <c r="F1140" i="4"/>
  <c r="H745" i="1"/>
  <c r="F1148" i="4"/>
  <c r="H786" i="1"/>
  <c r="F1152" i="4"/>
  <c r="H692" i="1"/>
  <c r="F1156" i="4"/>
  <c r="H683" i="1"/>
  <c r="F1160" i="4"/>
  <c r="H718" i="1"/>
  <c r="F1164" i="4"/>
  <c r="H724" i="1"/>
  <c r="F1168" i="4"/>
  <c r="H695" i="1"/>
  <c r="F1172" i="4"/>
  <c r="H705" i="1"/>
  <c r="F1176" i="4"/>
  <c r="H660" i="1"/>
  <c r="F1180" i="4"/>
  <c r="H742" i="1"/>
  <c r="F1184" i="4"/>
  <c r="H736" i="1"/>
  <c r="F1188" i="4"/>
  <c r="H785" i="1"/>
  <c r="F1192" i="4"/>
  <c r="H758" i="1"/>
  <c r="F1196" i="4"/>
  <c r="H713" i="1"/>
  <c r="F1200" i="4"/>
  <c r="H707" i="1"/>
  <c r="F1204" i="4"/>
  <c r="H709" i="1"/>
  <c r="F1208" i="4"/>
  <c r="H765" i="1"/>
  <c r="F1212" i="4"/>
  <c r="H710" i="1"/>
  <c r="F1216" i="4"/>
  <c r="H767" i="1"/>
  <c r="F1220" i="4"/>
  <c r="H752" i="1"/>
  <c r="F1224" i="4"/>
  <c r="H711" i="1"/>
  <c r="F1228" i="4"/>
  <c r="H774" i="1"/>
  <c r="F1232" i="4"/>
  <c r="H702" i="1"/>
  <c r="F1236" i="4"/>
  <c r="H755" i="1"/>
  <c r="F1240" i="4"/>
  <c r="H788" i="1"/>
  <c r="F1244" i="4"/>
  <c r="H701" i="1"/>
  <c r="F1248" i="4"/>
  <c r="H675" i="1"/>
  <c r="F1132" i="4"/>
  <c r="H664" i="1"/>
  <c r="F1144" i="4"/>
  <c r="H762" i="1"/>
  <c r="F1129" i="4"/>
  <c r="H760" i="1"/>
  <c r="F1133" i="4"/>
  <c r="H737" i="1"/>
  <c r="F1137" i="4"/>
  <c r="H732" i="1"/>
  <c r="F1141" i="4"/>
  <c r="H759" i="1"/>
  <c r="F1145" i="4"/>
  <c r="H689" i="1"/>
  <c r="F1149" i="4"/>
  <c r="H699" i="1"/>
  <c r="F1153" i="4"/>
  <c r="H657" i="1"/>
  <c r="F1157" i="4"/>
  <c r="H678" i="1"/>
  <c r="F1161" i="4"/>
  <c r="H768" i="1"/>
  <c r="F1165" i="4"/>
  <c r="H704" i="1"/>
  <c r="F1169" i="4"/>
  <c r="H784" i="1"/>
  <c r="F1173" i="4"/>
  <c r="H771" i="1"/>
  <c r="F1177" i="4"/>
  <c r="H770" i="1"/>
  <c r="F1181" i="4"/>
  <c r="H697" i="1"/>
  <c r="F1185" i="4"/>
  <c r="H676" i="1"/>
  <c r="F1189" i="4"/>
  <c r="H687" i="1"/>
  <c r="F1193" i="4"/>
  <c r="H727" i="1"/>
  <c r="F1197" i="4"/>
  <c r="H782" i="1"/>
  <c r="F1201" i="4"/>
  <c r="H756" i="1"/>
  <c r="F1205" i="4"/>
  <c r="H708" i="1"/>
  <c r="F1209" i="4"/>
  <c r="H684" i="1"/>
  <c r="F1213" i="4"/>
  <c r="H679" i="1"/>
  <c r="F1217" i="4"/>
  <c r="H790" i="1"/>
  <c r="F1221" i="4"/>
  <c r="H706" i="1"/>
  <c r="F1225" i="4"/>
  <c r="H673" i="1"/>
  <c r="F1229" i="4"/>
  <c r="H682" i="1"/>
  <c r="F1233" i="4"/>
  <c r="H691" i="1"/>
  <c r="F1237" i="4"/>
  <c r="H738" i="1"/>
  <c r="F1241" i="4"/>
  <c r="H729" i="1"/>
  <c r="F1245" i="4"/>
  <c r="H720" i="1"/>
  <c r="F1249" i="4"/>
  <c r="H690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88" i="1"/>
  <c r="H1136" i="4"/>
  <c r="L663" i="1"/>
  <c r="H1140" i="4"/>
  <c r="L735" i="1"/>
  <c r="H1144" i="4"/>
  <c r="L781" i="1"/>
  <c r="H1148" i="4"/>
  <c r="L728" i="1"/>
  <c r="H1152" i="4"/>
  <c r="L704" i="1"/>
  <c r="H1156" i="4"/>
  <c r="L703" i="1"/>
  <c r="H1160" i="4"/>
  <c r="L758" i="1"/>
  <c r="H1164" i="4"/>
  <c r="L681" i="1"/>
  <c r="H1168" i="4"/>
  <c r="L669" i="1"/>
  <c r="H1172" i="4"/>
  <c r="L664" i="1"/>
  <c r="H1176" i="4"/>
  <c r="L662" i="1"/>
  <c r="H1180" i="4"/>
  <c r="L790" i="1"/>
  <c r="H1184" i="4"/>
  <c r="L771" i="1"/>
  <c r="H1188" i="4"/>
  <c r="L770" i="1"/>
  <c r="H1192" i="4"/>
  <c r="L727" i="1"/>
  <c r="H1196" i="4"/>
  <c r="L719" i="1"/>
  <c r="H1200" i="4"/>
  <c r="L666" i="1"/>
  <c r="H1204" i="4"/>
  <c r="L768" i="1"/>
  <c r="H1208" i="4"/>
  <c r="L702" i="1"/>
  <c r="H1212" i="4"/>
  <c r="L786" i="1"/>
  <c r="H1216" i="4"/>
  <c r="L676" i="1"/>
  <c r="H1220" i="4"/>
  <c r="L742" i="1"/>
  <c r="H1224" i="4"/>
  <c r="L720" i="1"/>
  <c r="H1228" i="4"/>
  <c r="L749" i="1"/>
  <c r="H1232" i="4"/>
  <c r="L725" i="1"/>
  <c r="H1236" i="4"/>
  <c r="L785" i="1"/>
  <c r="H1240" i="4"/>
  <c r="L754" i="1"/>
  <c r="H1244" i="4"/>
  <c r="L682" i="1"/>
  <c r="H1248" i="4"/>
  <c r="L741" i="1"/>
  <c r="H1129" i="4"/>
  <c r="L710" i="1"/>
  <c r="H1133" i="4"/>
  <c r="L685" i="1"/>
  <c r="H1137" i="4"/>
  <c r="L747" i="1"/>
  <c r="H1141" i="4"/>
  <c r="L746" i="1"/>
  <c r="H1145" i="4"/>
  <c r="L707" i="1"/>
  <c r="H1149" i="4"/>
  <c r="L726" i="1"/>
  <c r="H1153" i="4"/>
  <c r="L678" i="1"/>
  <c r="H1157" i="4"/>
  <c r="L687" i="1"/>
  <c r="H1161" i="4"/>
  <c r="L722" i="1"/>
  <c r="H1165" i="4"/>
  <c r="L692" i="1"/>
  <c r="H1169" i="4"/>
  <c r="L787" i="1"/>
  <c r="H1173" i="4"/>
  <c r="L718" i="1"/>
  <c r="H1177" i="4"/>
  <c r="L777" i="1"/>
  <c r="H1181" i="4"/>
  <c r="L751" i="1"/>
  <c r="H1185" i="4"/>
  <c r="L661" i="1"/>
  <c r="H1189" i="4"/>
  <c r="L674" i="1"/>
  <c r="H1193" i="4"/>
  <c r="L748" i="1"/>
  <c r="H1197" i="4"/>
  <c r="L767" i="1"/>
  <c r="H1201" i="4"/>
  <c r="L773" i="1"/>
  <c r="H1205" i="4"/>
  <c r="L686" i="1"/>
  <c r="H1209" i="4"/>
  <c r="L670" i="1"/>
  <c r="H1213" i="4"/>
  <c r="L739" i="1"/>
  <c r="H1217" i="4"/>
  <c r="L782" i="1"/>
  <c r="H1221" i="4"/>
  <c r="L706" i="1"/>
  <c r="H1225" i="4"/>
  <c r="L673" i="1"/>
  <c r="H1229" i="4"/>
  <c r="L672" i="1"/>
  <c r="H1233" i="4"/>
  <c r="L775" i="1"/>
  <c r="H1237" i="4"/>
  <c r="L755" i="1"/>
  <c r="H1241" i="4"/>
  <c r="L696" i="1"/>
  <c r="H1245" i="4"/>
  <c r="L709" i="1"/>
  <c r="H1249" i="4"/>
  <c r="L675" i="1"/>
  <c r="H1130" i="4"/>
  <c r="L774" i="1"/>
  <c r="H1134" i="4"/>
  <c r="L740" i="1"/>
  <c r="H1138" i="4"/>
  <c r="L689" i="1"/>
  <c r="H1142" i="4"/>
  <c r="L776" i="1"/>
  <c r="H1146" i="4"/>
  <c r="L721" i="1"/>
  <c r="H1150" i="4"/>
  <c r="L789" i="1"/>
  <c r="H1154" i="4"/>
  <c r="L757" i="1"/>
  <c r="H1158" i="4"/>
  <c r="L784" i="1"/>
  <c r="H1162" i="4"/>
  <c r="L679" i="1"/>
  <c r="H1166" i="4"/>
  <c r="L690" i="1"/>
  <c r="H1170" i="4"/>
  <c r="L699" i="1"/>
  <c r="H1174" i="4"/>
  <c r="L737" i="1"/>
  <c r="H1178" i="4"/>
  <c r="L738" i="1"/>
  <c r="H1182" i="4"/>
  <c r="L759" i="1"/>
  <c r="H1186" i="4"/>
  <c r="L716" i="1"/>
  <c r="H1190" i="4"/>
  <c r="L684" i="1"/>
  <c r="H1194" i="4"/>
  <c r="L733" i="1"/>
  <c r="H1198" i="4"/>
  <c r="L744" i="1"/>
  <c r="H1202" i="4"/>
  <c r="L734" i="1"/>
  <c r="H1206" i="4"/>
  <c r="L713" i="1"/>
  <c r="H1210" i="4"/>
  <c r="L732" i="1"/>
  <c r="H1214" i="4"/>
  <c r="L698" i="1"/>
  <c r="H1218" i="4"/>
  <c r="L708" i="1"/>
  <c r="H1222" i="4"/>
  <c r="L711" i="1"/>
  <c r="H1226" i="4"/>
  <c r="L753" i="1"/>
  <c r="H1230" i="4"/>
  <c r="L714" i="1"/>
  <c r="H1234" i="4"/>
  <c r="L764" i="1"/>
  <c r="H1238" i="4"/>
  <c r="L677" i="1"/>
  <c r="H1242" i="4"/>
  <c r="L778" i="1"/>
  <c r="H1246" i="4"/>
  <c r="L694" i="1"/>
  <c r="H1131" i="4"/>
  <c r="L752" i="1"/>
  <c r="H1135" i="4"/>
  <c r="L761" i="1"/>
  <c r="H1139" i="4"/>
  <c r="L769" i="1"/>
  <c r="H1143" i="4"/>
  <c r="L691" i="1"/>
  <c r="H1147" i="4"/>
  <c r="L730" i="1"/>
  <c r="H1151" i="4"/>
  <c r="L772" i="1"/>
  <c r="H1155" i="4"/>
  <c r="L791" i="1"/>
  <c r="H1159" i="4"/>
  <c r="L760" i="1"/>
  <c r="H1163" i="4"/>
  <c r="L783" i="1"/>
  <c r="H1167" i="4"/>
  <c r="L671" i="1"/>
  <c r="H1171" i="4"/>
  <c r="L656" i="1"/>
  <c r="H1175" i="4"/>
  <c r="L665" i="1"/>
  <c r="H1179" i="4"/>
  <c r="L729" i="1"/>
  <c r="H1183" i="4"/>
  <c r="L724" i="1"/>
  <c r="H1187" i="4"/>
  <c r="L658" i="1"/>
  <c r="H1191" i="4"/>
  <c r="L745" i="1"/>
  <c r="H1195" i="4"/>
  <c r="L695" i="1"/>
  <c r="H1199" i="4"/>
  <c r="L700" i="1"/>
  <c r="H1203" i="4"/>
  <c r="L715" i="1"/>
  <c r="H1207" i="4"/>
  <c r="L712" i="1"/>
  <c r="H1211" i="4"/>
  <c r="L736" i="1"/>
  <c r="H1215" i="4"/>
  <c r="L683" i="1"/>
  <c r="H1219" i="4"/>
  <c r="L693" i="1"/>
  <c r="H1223" i="4"/>
  <c r="L659" i="1"/>
  <c r="H1227" i="4"/>
  <c r="L780" i="1"/>
  <c r="H1231" i="4"/>
  <c r="L756" i="1"/>
  <c r="H1235" i="4"/>
  <c r="L723" i="1"/>
  <c r="H1239" i="4"/>
  <c r="L660" i="1"/>
  <c r="H1243" i="4"/>
  <c r="L779" i="1"/>
  <c r="H1247" i="4"/>
  <c r="L765" i="1"/>
  <c r="G1181" i="4"/>
  <c r="AB707" i="1"/>
  <c r="G1185" i="4"/>
  <c r="AB673" i="1"/>
  <c r="G1189" i="4"/>
  <c r="AB709" i="1"/>
  <c r="G1193" i="4"/>
  <c r="AB678" i="1"/>
  <c r="G1197" i="4"/>
  <c r="AB767" i="1"/>
  <c r="G1201" i="4"/>
  <c r="AB747" i="1"/>
  <c r="G1205" i="4"/>
  <c r="AB672" i="1"/>
  <c r="G1209" i="4"/>
  <c r="AB697" i="1"/>
  <c r="G1213" i="4"/>
  <c r="AB716" i="1"/>
  <c r="G1217" i="4"/>
  <c r="AB741" i="1"/>
  <c r="G1221" i="4"/>
  <c r="AB687" i="1"/>
  <c r="G1225" i="4"/>
  <c r="AB755" i="1"/>
  <c r="G1229" i="4"/>
  <c r="AB706" i="1"/>
  <c r="G1233" i="4"/>
  <c r="AB729" i="1"/>
  <c r="G1237" i="4"/>
  <c r="AB750" i="1"/>
  <c r="G1241" i="4"/>
  <c r="AB681" i="1"/>
  <c r="G1245" i="4"/>
  <c r="AB735" i="1"/>
  <c r="G1249" i="4"/>
  <c r="AB703" i="1"/>
  <c r="I1131" i="4"/>
  <c r="AF689" i="1"/>
  <c r="I1135" i="4"/>
  <c r="AF790" i="1"/>
  <c r="I1139" i="4"/>
  <c r="AF764" i="1"/>
  <c r="I1143" i="4"/>
  <c r="AF701" i="1"/>
  <c r="I1147" i="4"/>
  <c r="AF660" i="1"/>
  <c r="I1151" i="4"/>
  <c r="AF746" i="1"/>
  <c r="I1155" i="4"/>
  <c r="AF763" i="1"/>
  <c r="I1159" i="4"/>
  <c r="AF774" i="1"/>
  <c r="I1163" i="4"/>
  <c r="AF779" i="1"/>
  <c r="I1167" i="4"/>
  <c r="AF744" i="1"/>
  <c r="I1171" i="4"/>
  <c r="AF678" i="1"/>
  <c r="I1175" i="4"/>
  <c r="AF696" i="1"/>
  <c r="I1179" i="4"/>
  <c r="AF732" i="1"/>
  <c r="I1183" i="4"/>
  <c r="AF681" i="1"/>
  <c r="I1187" i="4"/>
  <c r="AF688" i="1"/>
  <c r="I1191" i="4"/>
  <c r="AF658" i="1"/>
  <c r="I1195" i="4"/>
  <c r="AF713" i="1"/>
  <c r="I1199" i="4"/>
  <c r="AF731" i="1"/>
  <c r="I1203" i="4"/>
  <c r="AF736" i="1"/>
  <c r="I1207" i="4"/>
  <c r="AF758" i="1"/>
  <c r="I1211" i="4"/>
  <c r="AF695" i="1"/>
  <c r="I1215" i="4"/>
  <c r="AF691" i="1"/>
  <c r="I1219" i="4"/>
  <c r="AF692" i="1"/>
  <c r="I1223" i="4"/>
  <c r="AF733" i="1"/>
  <c r="I1227" i="4"/>
  <c r="AF788" i="1"/>
  <c r="I1231" i="4"/>
  <c r="AF761" i="1"/>
  <c r="I1235" i="4"/>
  <c r="AF784" i="1"/>
  <c r="I1239" i="4"/>
  <c r="AF668" i="1"/>
  <c r="I1243" i="4"/>
  <c r="AF775" i="1"/>
  <c r="I1247" i="4"/>
  <c r="AF700" i="1"/>
  <c r="J1130" i="4"/>
  <c r="P752" i="1"/>
  <c r="J1134" i="4"/>
  <c r="P756" i="1"/>
  <c r="J1138" i="4"/>
  <c r="P753" i="1"/>
  <c r="J1142" i="4"/>
  <c r="P788" i="1"/>
  <c r="J1146" i="4"/>
  <c r="P697" i="1"/>
  <c r="J1150" i="4"/>
  <c r="P780" i="1"/>
  <c r="J1154" i="4"/>
  <c r="P704" i="1"/>
  <c r="J1158" i="4"/>
  <c r="P765" i="1"/>
  <c r="J1162" i="4"/>
  <c r="P730" i="1"/>
  <c r="J1166" i="4"/>
  <c r="P703" i="1"/>
  <c r="J1170" i="4"/>
  <c r="P661" i="1"/>
  <c r="J1174" i="4"/>
  <c r="P778" i="1"/>
  <c r="J1178" i="4"/>
  <c r="P685" i="1"/>
  <c r="J1182" i="4"/>
  <c r="P700" i="1"/>
  <c r="J1186" i="4"/>
  <c r="P705" i="1"/>
  <c r="J1190" i="4"/>
  <c r="P673" i="1"/>
  <c r="J1194" i="4"/>
  <c r="P689" i="1"/>
  <c r="J1198" i="4"/>
  <c r="P791" i="1"/>
  <c r="J1202" i="4"/>
  <c r="P741" i="1"/>
  <c r="J1206" i="4"/>
  <c r="P695" i="1"/>
  <c r="J1210" i="4"/>
  <c r="P748" i="1"/>
  <c r="J1214" i="4"/>
  <c r="P666" i="1"/>
  <c r="J1218" i="4"/>
  <c r="P722" i="1"/>
  <c r="J1222" i="4"/>
  <c r="P725" i="1"/>
  <c r="J1226" i="4"/>
  <c r="P747" i="1"/>
  <c r="J1230" i="4"/>
  <c r="P754" i="1"/>
  <c r="J1234" i="4"/>
  <c r="P784" i="1"/>
  <c r="J1238" i="4"/>
  <c r="P677" i="1"/>
  <c r="J1242" i="4"/>
  <c r="P668" i="1"/>
  <c r="J1246" i="4"/>
  <c r="P692" i="1"/>
  <c r="E1136" i="4"/>
  <c r="X750" i="1"/>
  <c r="E1144" i="4"/>
  <c r="X685" i="1"/>
  <c r="E1152" i="4"/>
  <c r="X702" i="1"/>
  <c r="E1160" i="4"/>
  <c r="X729" i="1"/>
  <c r="E1172" i="4"/>
  <c r="X745" i="1"/>
  <c r="E1180" i="4"/>
  <c r="X697" i="1"/>
  <c r="E1188" i="4"/>
  <c r="X673" i="1"/>
  <c r="E1196" i="4"/>
  <c r="X747" i="1"/>
  <c r="E1208" i="4"/>
  <c r="X663" i="1"/>
  <c r="E1216" i="4"/>
  <c r="X681" i="1"/>
  <c r="E1224" i="4"/>
  <c r="X679" i="1"/>
  <c r="E1232" i="4"/>
  <c r="X717" i="1"/>
  <c r="E1240" i="4"/>
  <c r="X743" i="1"/>
  <c r="E1248" i="4"/>
  <c r="X778" i="1"/>
  <c r="G1135" i="4"/>
  <c r="AB786" i="1"/>
  <c r="G1143" i="4"/>
  <c r="AB683" i="1"/>
  <c r="G1151" i="4"/>
  <c r="AB746" i="1"/>
  <c r="G1159" i="4"/>
  <c r="AB778" i="1"/>
  <c r="G1167" i="4"/>
  <c r="AB758" i="1"/>
  <c r="G1175" i="4"/>
  <c r="AB682" i="1"/>
  <c r="G1183" i="4"/>
  <c r="AB670" i="1"/>
  <c r="G1191" i="4"/>
  <c r="AB772" i="1"/>
  <c r="G1199" i="4"/>
  <c r="AB660" i="1"/>
  <c r="G1211" i="4"/>
  <c r="AB689" i="1"/>
  <c r="E1129" i="4"/>
  <c r="X772" i="1"/>
  <c r="E1137" i="4"/>
  <c r="X703" i="1"/>
  <c r="E1130" i="4"/>
  <c r="X783" i="1"/>
  <c r="E1134" i="4"/>
  <c r="X788" i="1"/>
  <c r="E1138" i="4"/>
  <c r="X666" i="1"/>
  <c r="E1142" i="4"/>
  <c r="X677" i="1"/>
  <c r="E1146" i="4"/>
  <c r="X779" i="1"/>
  <c r="E1150" i="4"/>
  <c r="X688" i="1"/>
  <c r="E1154" i="4"/>
  <c r="X780" i="1"/>
  <c r="E1158" i="4"/>
  <c r="X753" i="1"/>
  <c r="E1162" i="4"/>
  <c r="X713" i="1"/>
  <c r="E1166" i="4"/>
  <c r="X711" i="1"/>
  <c r="E1170" i="4"/>
  <c r="X789" i="1"/>
  <c r="E1174" i="4"/>
  <c r="X719" i="1"/>
  <c r="E1178" i="4"/>
  <c r="X705" i="1"/>
  <c r="E1182" i="4"/>
  <c r="X722" i="1"/>
  <c r="E1186" i="4"/>
  <c r="X726" i="1"/>
  <c r="E1190" i="4"/>
  <c r="X773" i="1"/>
  <c r="E1194" i="4"/>
  <c r="X770" i="1"/>
  <c r="E1198" i="4"/>
  <c r="X728" i="1"/>
  <c r="E1202" i="4"/>
  <c r="X674" i="1"/>
  <c r="E1206" i="4"/>
  <c r="X700" i="1"/>
  <c r="E1210" i="4"/>
  <c r="X716" i="1"/>
  <c r="E1214" i="4"/>
  <c r="X767" i="1"/>
  <c r="E1218" i="4"/>
  <c r="X730" i="1"/>
  <c r="E1222" i="4"/>
  <c r="X709" i="1"/>
  <c r="E1226" i="4"/>
  <c r="X656" i="1"/>
  <c r="E1230" i="4"/>
  <c r="X755" i="1"/>
  <c r="E1234" i="4"/>
  <c r="X763" i="1"/>
  <c r="E1238" i="4"/>
  <c r="X718" i="1"/>
  <c r="E1242" i="4"/>
  <c r="X672" i="1"/>
  <c r="E1246" i="4"/>
  <c r="X696" i="1"/>
  <c r="G1129" i="4"/>
  <c r="AB752" i="1"/>
  <c r="G1133" i="4"/>
  <c r="AB667" i="1"/>
  <c r="G1137" i="4"/>
  <c r="AB768" i="1"/>
  <c r="G1141" i="4"/>
  <c r="AB748" i="1"/>
  <c r="G1145" i="4"/>
  <c r="AB753" i="1"/>
  <c r="G1149" i="4"/>
  <c r="AB659" i="1"/>
  <c r="G1153" i="4"/>
  <c r="AB731" i="1"/>
  <c r="G1157" i="4"/>
  <c r="AB733" i="1"/>
  <c r="G1161" i="4"/>
  <c r="AB787" i="1"/>
  <c r="G1165" i="4"/>
  <c r="AB710" i="1"/>
  <c r="G1169" i="4"/>
  <c r="AB763" i="1"/>
  <c r="G1173" i="4"/>
  <c r="AB724" i="1"/>
  <c r="G1177" i="4"/>
  <c r="AB664" i="1"/>
  <c r="E1131" i="4"/>
  <c r="X661" i="1"/>
  <c r="E1135" i="4"/>
  <c r="X771" i="1"/>
  <c r="E1139" i="4"/>
  <c r="X675" i="1"/>
  <c r="E1143" i="4"/>
  <c r="X764" i="1"/>
  <c r="E1147" i="4"/>
  <c r="X668" i="1"/>
  <c r="E1151" i="4"/>
  <c r="X690" i="1"/>
  <c r="E1155" i="4"/>
  <c r="X708" i="1"/>
  <c r="E1159" i="4"/>
  <c r="X758" i="1"/>
  <c r="E1163" i="4"/>
  <c r="X787" i="1"/>
  <c r="E1167" i="4"/>
  <c r="X777" i="1"/>
  <c r="E1171" i="4"/>
  <c r="X740" i="1"/>
  <c r="E1175" i="4"/>
  <c r="X658" i="1"/>
  <c r="E1179" i="4"/>
  <c r="X704" i="1"/>
  <c r="E1183" i="4"/>
  <c r="X727" i="1"/>
  <c r="E1187" i="4"/>
  <c r="X735" i="1"/>
  <c r="E1191" i="4"/>
  <c r="X791" i="1"/>
  <c r="E1195" i="4"/>
  <c r="X748" i="1"/>
  <c r="E1199" i="4"/>
  <c r="X686" i="1"/>
  <c r="E1203" i="4"/>
  <c r="X670" i="1"/>
  <c r="E1207" i="4"/>
  <c r="X734" i="1"/>
  <c r="E1211" i="4"/>
  <c r="X662" i="1"/>
  <c r="E1215" i="4"/>
  <c r="X759" i="1"/>
  <c r="E1219" i="4"/>
  <c r="X741" i="1"/>
  <c r="E1223" i="4"/>
  <c r="X684" i="1"/>
  <c r="E1227" i="4"/>
  <c r="X694" i="1"/>
  <c r="E1231" i="4"/>
  <c r="X781" i="1"/>
  <c r="E1235" i="4"/>
  <c r="X760" i="1"/>
  <c r="E1239" i="4"/>
  <c r="X762" i="1"/>
  <c r="E1243" i="4"/>
  <c r="X687" i="1"/>
  <c r="E1247" i="4"/>
  <c r="X742" i="1"/>
  <c r="G1130" i="4"/>
  <c r="AB780" i="1"/>
  <c r="G1134" i="4"/>
  <c r="AB789" i="1"/>
  <c r="G1138" i="4"/>
  <c r="AB662" i="1"/>
  <c r="G1142" i="4"/>
  <c r="AB765" i="1"/>
  <c r="G1146" i="4"/>
  <c r="AB749" i="1"/>
  <c r="G1150" i="4"/>
  <c r="AB668" i="1"/>
  <c r="G1154" i="4"/>
  <c r="AB713" i="1"/>
  <c r="G1158" i="4"/>
  <c r="AB770" i="1"/>
  <c r="G1162" i="4"/>
  <c r="AB666" i="1"/>
  <c r="G1166" i="4"/>
  <c r="AB699" i="1"/>
  <c r="G1170" i="4"/>
  <c r="AB775" i="1"/>
  <c r="G1174" i="4"/>
  <c r="AB745" i="1"/>
  <c r="G1178" i="4"/>
  <c r="AB684" i="1"/>
  <c r="G1182" i="4"/>
  <c r="AB694" i="1"/>
  <c r="G1186" i="4"/>
  <c r="AB702" i="1"/>
  <c r="G1190" i="4"/>
  <c r="AB712" i="1"/>
  <c r="G1194" i="4"/>
  <c r="AB754" i="1"/>
  <c r="G1198" i="4"/>
  <c r="AB698" i="1"/>
  <c r="G1202" i="4"/>
  <c r="AB661" i="1"/>
  <c r="G1206" i="4"/>
  <c r="AB688" i="1"/>
  <c r="G1210" i="4"/>
  <c r="AB677" i="1"/>
  <c r="G1214" i="4"/>
  <c r="AB783" i="1"/>
  <c r="G1218" i="4"/>
  <c r="AB700" i="1"/>
  <c r="G1222" i="4"/>
  <c r="AB686" i="1"/>
  <c r="G1226" i="4"/>
  <c r="AB657" i="1"/>
  <c r="G1230" i="4"/>
  <c r="AB766" i="1"/>
  <c r="G1234" i="4"/>
  <c r="AB779" i="1"/>
  <c r="G1238" i="4"/>
  <c r="AB726" i="1"/>
  <c r="G1242" i="4"/>
  <c r="AB740" i="1"/>
  <c r="G1246" i="4"/>
  <c r="AB705" i="1"/>
  <c r="I1132" i="4"/>
  <c r="AF730" i="1"/>
  <c r="I1136" i="4"/>
  <c r="AF751" i="1"/>
  <c r="I1140" i="4"/>
  <c r="AF716" i="1"/>
  <c r="I1144" i="4"/>
  <c r="AF789" i="1"/>
  <c r="I1148" i="4"/>
  <c r="AF662" i="1"/>
  <c r="I1152" i="4"/>
  <c r="AF719" i="1"/>
  <c r="I1156" i="4"/>
  <c r="AF727" i="1"/>
  <c r="I1160" i="4"/>
  <c r="AF670" i="1"/>
  <c r="I1164" i="4"/>
  <c r="AF693" i="1"/>
  <c r="I1168" i="4"/>
  <c r="AF704" i="1"/>
  <c r="I1172" i="4"/>
  <c r="AF665" i="1"/>
  <c r="I1176" i="4"/>
  <c r="AF672" i="1"/>
  <c r="I1180" i="4"/>
  <c r="AF776" i="1"/>
  <c r="I1184" i="4"/>
  <c r="AF724" i="1"/>
  <c r="I1188" i="4"/>
  <c r="AF723" i="1"/>
  <c r="I1192" i="4"/>
  <c r="AF735" i="1"/>
  <c r="I1196" i="4"/>
  <c r="AF787" i="1"/>
  <c r="I1200" i="4"/>
  <c r="AF721" i="1"/>
  <c r="I1204" i="4"/>
  <c r="AF717" i="1"/>
  <c r="I1208" i="4"/>
  <c r="AF683" i="1"/>
  <c r="I1212" i="4"/>
  <c r="AF783" i="1"/>
  <c r="I1216" i="4"/>
  <c r="AF667" i="1"/>
  <c r="I1220" i="4"/>
  <c r="AF664" i="1"/>
  <c r="I1224" i="4"/>
  <c r="AF720" i="1"/>
  <c r="I1228" i="4"/>
  <c r="AF749" i="1"/>
  <c r="I1232" i="4"/>
  <c r="AF679" i="1"/>
  <c r="I1236" i="4"/>
  <c r="AF769" i="1"/>
  <c r="I1240" i="4"/>
  <c r="AF656" i="1"/>
  <c r="I1244" i="4"/>
  <c r="AF718" i="1"/>
  <c r="I1248" i="4"/>
  <c r="AF726" i="1"/>
  <c r="J1131" i="4"/>
  <c r="P688" i="1"/>
  <c r="J1135" i="4"/>
  <c r="P713" i="1"/>
  <c r="J1139" i="4"/>
  <c r="P698" i="1"/>
  <c r="J1143" i="4"/>
  <c r="P744" i="1"/>
  <c r="J1147" i="4"/>
  <c r="P745" i="1"/>
  <c r="J1151" i="4"/>
  <c r="P696" i="1"/>
  <c r="J1155" i="4"/>
  <c r="P761" i="1"/>
  <c r="J1159" i="4"/>
  <c r="P719" i="1"/>
  <c r="J1163" i="4"/>
  <c r="P767" i="1"/>
  <c r="J1167" i="4"/>
  <c r="P663" i="1"/>
  <c r="J1171" i="4"/>
  <c r="P717" i="1"/>
  <c r="J1175" i="4"/>
  <c r="P679" i="1"/>
  <c r="J1179" i="4"/>
  <c r="P707" i="1"/>
  <c r="J1183" i="4"/>
  <c r="P660" i="1"/>
  <c r="J1187" i="4"/>
  <c r="P680" i="1"/>
  <c r="J1191" i="4"/>
  <c r="P724" i="1"/>
  <c r="J1195" i="4"/>
  <c r="P787" i="1"/>
  <c r="J1199" i="4"/>
  <c r="P659" i="1"/>
  <c r="J1203" i="4"/>
  <c r="P770" i="1"/>
  <c r="J1207" i="4"/>
  <c r="P670" i="1"/>
  <c r="J1211" i="4"/>
  <c r="P768" i="1"/>
  <c r="J1215" i="4"/>
  <c r="P664" i="1"/>
  <c r="J1219" i="4"/>
  <c r="P708" i="1"/>
  <c r="J1223" i="4"/>
  <c r="P672" i="1"/>
  <c r="J1227" i="4"/>
  <c r="P783" i="1"/>
  <c r="J1231" i="4"/>
  <c r="P728" i="1"/>
  <c r="J1235" i="4"/>
  <c r="P682" i="1"/>
  <c r="J1239" i="4"/>
  <c r="P701" i="1"/>
  <c r="J1243" i="4"/>
  <c r="P712" i="1"/>
  <c r="J1247" i="4"/>
  <c r="P750" i="1"/>
  <c r="G1219" i="4"/>
  <c r="AB725" i="1"/>
  <c r="G1223" i="4"/>
  <c r="AB690" i="1"/>
  <c r="G1227" i="4"/>
  <c r="AB751" i="1"/>
  <c r="G1231" i="4"/>
  <c r="AB774" i="1"/>
  <c r="G1235" i="4"/>
  <c r="AB791" i="1"/>
  <c r="G1239" i="4"/>
  <c r="AB734" i="1"/>
  <c r="G1243" i="4"/>
  <c r="AB756" i="1"/>
  <c r="G1247" i="4"/>
  <c r="AB719" i="1"/>
  <c r="I1129" i="4"/>
  <c r="AF673" i="1"/>
  <c r="I1133" i="4"/>
  <c r="AF669" i="1"/>
  <c r="I1137" i="4"/>
  <c r="AF739" i="1"/>
  <c r="I1141" i="4"/>
  <c r="AF734" i="1"/>
  <c r="I1145" i="4"/>
  <c r="AF781" i="1"/>
  <c r="I1149" i="4"/>
  <c r="AF697" i="1"/>
  <c r="I1153" i="4"/>
  <c r="AF756" i="1"/>
  <c r="I1157" i="4"/>
  <c r="AF680" i="1"/>
  <c r="I1161" i="4"/>
  <c r="AF765" i="1"/>
  <c r="I1165" i="4"/>
  <c r="AF747" i="1"/>
  <c r="I1169" i="4"/>
  <c r="AF782" i="1"/>
  <c r="I1173" i="4"/>
  <c r="AF755" i="1"/>
  <c r="I1177" i="4"/>
  <c r="AF737" i="1"/>
  <c r="I1181" i="4"/>
  <c r="AF742" i="1"/>
  <c r="I1185" i="4"/>
  <c r="AF659" i="1"/>
  <c r="I1189" i="4"/>
  <c r="AF674" i="1"/>
  <c r="I1193" i="4"/>
  <c r="AF706" i="1"/>
  <c r="I1197" i="4"/>
  <c r="AF777" i="1"/>
  <c r="I1201" i="4"/>
  <c r="AF757" i="1"/>
  <c r="I1205" i="4"/>
  <c r="AF715" i="1"/>
  <c r="I1209" i="4"/>
  <c r="AF687" i="1"/>
  <c r="I1213" i="4"/>
  <c r="AF741" i="1"/>
  <c r="I1217" i="4"/>
  <c r="AF753" i="1"/>
  <c r="I1221" i="4"/>
  <c r="AF707" i="1"/>
  <c r="I1225" i="4"/>
  <c r="AF762" i="1"/>
  <c r="I1229" i="4"/>
  <c r="AF709" i="1"/>
  <c r="I1233" i="4"/>
  <c r="AF772" i="1"/>
  <c r="I1237" i="4"/>
  <c r="AF773" i="1"/>
  <c r="I1241" i="4"/>
  <c r="AF714" i="1"/>
  <c r="I1245" i="4"/>
  <c r="AF686" i="1"/>
  <c r="I1249" i="4"/>
  <c r="AF685" i="1"/>
  <c r="J1132" i="4"/>
  <c r="P676" i="1"/>
  <c r="J1136" i="4"/>
  <c r="P675" i="1"/>
  <c r="J1140" i="4"/>
  <c r="P771" i="1"/>
  <c r="J1144" i="4"/>
  <c r="P786" i="1"/>
  <c r="J1148" i="4"/>
  <c r="P766" i="1"/>
  <c r="J1152" i="4"/>
  <c r="P759" i="1"/>
  <c r="J1156" i="4"/>
  <c r="P743" i="1"/>
  <c r="J1160" i="4"/>
  <c r="P657" i="1"/>
  <c r="J1164" i="4"/>
  <c r="P681" i="1"/>
  <c r="J1168" i="4"/>
  <c r="P721" i="1"/>
  <c r="J1172" i="4"/>
  <c r="P751" i="1"/>
  <c r="J1176" i="4"/>
  <c r="P662" i="1"/>
  <c r="J1180" i="4"/>
  <c r="P694" i="1"/>
  <c r="J1184" i="4"/>
  <c r="P777" i="1"/>
  <c r="J1188" i="4"/>
  <c r="P699" i="1"/>
  <c r="J1192" i="4"/>
  <c r="P781" i="1"/>
  <c r="J1196" i="4"/>
  <c r="P690" i="1"/>
  <c r="J1200" i="4"/>
  <c r="P763" i="1"/>
  <c r="J1204" i="4"/>
  <c r="P727" i="1"/>
  <c r="J1208" i="4"/>
  <c r="P669" i="1"/>
  <c r="J1212" i="4"/>
  <c r="P772" i="1"/>
  <c r="J1216" i="4"/>
  <c r="P738" i="1"/>
  <c r="J1220" i="4"/>
  <c r="P734" i="1"/>
  <c r="J1224" i="4"/>
  <c r="P732" i="1"/>
  <c r="J1228" i="4"/>
  <c r="P785" i="1"/>
  <c r="J1232" i="4"/>
  <c r="P762" i="1"/>
  <c r="J1236" i="4"/>
  <c r="P755" i="1"/>
  <c r="J1240" i="4"/>
  <c r="P779" i="1"/>
  <c r="J1244" i="4"/>
  <c r="P678" i="1"/>
  <c r="J1248" i="4"/>
  <c r="P769" i="1"/>
  <c r="E1132" i="4"/>
  <c r="X698" i="1"/>
  <c r="E1140" i="4"/>
  <c r="X683" i="1"/>
  <c r="E1148" i="4"/>
  <c r="X785" i="1"/>
  <c r="E1156" i="4"/>
  <c r="X660" i="1"/>
  <c r="E1164" i="4"/>
  <c r="X707" i="1"/>
  <c r="E1168" i="4"/>
  <c r="X669" i="1"/>
  <c r="E1176" i="4"/>
  <c r="X725" i="1"/>
  <c r="E1184" i="4"/>
  <c r="X738" i="1"/>
  <c r="E1192" i="4"/>
  <c r="X786" i="1"/>
  <c r="E1200" i="4"/>
  <c r="X751" i="1"/>
  <c r="E1204" i="4"/>
  <c r="X766" i="1"/>
  <c r="E1212" i="4"/>
  <c r="X790" i="1"/>
  <c r="E1220" i="4"/>
  <c r="X665" i="1"/>
  <c r="E1228" i="4"/>
  <c r="X775" i="1"/>
  <c r="E1236" i="4"/>
  <c r="X736" i="1"/>
  <c r="E1244" i="4"/>
  <c r="X756" i="1"/>
  <c r="G1131" i="4"/>
  <c r="AB761" i="1"/>
  <c r="G1139" i="4"/>
  <c r="AB759" i="1"/>
  <c r="G1147" i="4"/>
  <c r="AB679" i="1"/>
  <c r="G1155" i="4"/>
  <c r="AB784" i="1"/>
  <c r="G1163" i="4"/>
  <c r="AB727" i="1"/>
  <c r="G1171" i="4"/>
  <c r="AB708" i="1"/>
  <c r="G1179" i="4"/>
  <c r="AB704" i="1"/>
  <c r="G1187" i="4"/>
  <c r="AB760" i="1"/>
  <c r="G1195" i="4"/>
  <c r="AB738" i="1"/>
  <c r="G1203" i="4"/>
  <c r="AB680" i="1"/>
  <c r="G1207" i="4"/>
  <c r="AB737" i="1"/>
  <c r="G1215" i="4"/>
  <c r="AB728" i="1"/>
  <c r="E1133" i="4"/>
  <c r="X737" i="1"/>
  <c r="E1141" i="4"/>
  <c r="X701" i="1"/>
  <c r="E1145" i="4"/>
  <c r="X671" i="1"/>
  <c r="E1149" i="4"/>
  <c r="X744" i="1"/>
  <c r="E1153" i="4"/>
  <c r="X784" i="1"/>
  <c r="E1157" i="4"/>
  <c r="X768" i="1"/>
  <c r="E1161" i="4"/>
  <c r="X769" i="1"/>
  <c r="E1165" i="4"/>
  <c r="X754" i="1"/>
  <c r="E1169" i="4"/>
  <c r="X720" i="1"/>
  <c r="E1173" i="4"/>
  <c r="X782" i="1"/>
  <c r="E1177" i="4"/>
  <c r="X710" i="1"/>
  <c r="E1181" i="4"/>
  <c r="X731" i="1"/>
  <c r="E1185" i="4"/>
  <c r="X699" i="1"/>
  <c r="E1189" i="4"/>
  <c r="X714" i="1"/>
  <c r="E1193" i="4"/>
  <c r="X715" i="1"/>
  <c r="E1197" i="4"/>
  <c r="X659" i="1"/>
  <c r="E1201" i="4"/>
  <c r="X689" i="1"/>
  <c r="E1205" i="4"/>
  <c r="X732" i="1"/>
  <c r="E1209" i="4"/>
  <c r="X724" i="1"/>
  <c r="E1213" i="4"/>
  <c r="X712" i="1"/>
  <c r="E1217" i="4"/>
  <c r="X682" i="1"/>
  <c r="E1221" i="4"/>
  <c r="X776" i="1"/>
  <c r="E1225" i="4"/>
  <c r="X774" i="1"/>
  <c r="E1229" i="4"/>
  <c r="X721" i="1"/>
  <c r="E1233" i="4"/>
  <c r="X749" i="1"/>
  <c r="E1237" i="4"/>
  <c r="X676" i="1"/>
  <c r="E1241" i="4"/>
  <c r="X693" i="1"/>
  <c r="E1245" i="4"/>
  <c r="X695" i="1"/>
  <c r="E1249" i="4"/>
  <c r="X678" i="1"/>
  <c r="G1132" i="4"/>
  <c r="AB715" i="1"/>
  <c r="G1136" i="4"/>
  <c r="AB744" i="1"/>
  <c r="G1140" i="4"/>
  <c r="AB695" i="1"/>
  <c r="G1144" i="4"/>
  <c r="AB776" i="1"/>
  <c r="G1148" i="4"/>
  <c r="AB781" i="1"/>
  <c r="G1152" i="4"/>
  <c r="AB675" i="1"/>
  <c r="G1156" i="4"/>
  <c r="AB696" i="1"/>
  <c r="G1160" i="4"/>
  <c r="AB720" i="1"/>
  <c r="G1164" i="4"/>
  <c r="AB693" i="1"/>
  <c r="G1168" i="4"/>
  <c r="AB722" i="1"/>
  <c r="G1172" i="4"/>
  <c r="AB718" i="1"/>
  <c r="G1176" i="4"/>
  <c r="AB669" i="1"/>
  <c r="G1180" i="4"/>
  <c r="AB691" i="1"/>
  <c r="G1184" i="4"/>
  <c r="AB769" i="1"/>
  <c r="G1188" i="4"/>
  <c r="AB692" i="1"/>
  <c r="G1192" i="4"/>
  <c r="AB771" i="1"/>
  <c r="G1196" i="4"/>
  <c r="AB743" i="1"/>
  <c r="G1200" i="4"/>
  <c r="AB742" i="1"/>
  <c r="G1204" i="4"/>
  <c r="AB732" i="1"/>
  <c r="G1208" i="4"/>
  <c r="AB723" i="1"/>
  <c r="G1212" i="4"/>
  <c r="AB711" i="1"/>
  <c r="G1216" i="4"/>
  <c r="AB739" i="1"/>
  <c r="G1220" i="4"/>
  <c r="AB665" i="1"/>
  <c r="G1224" i="4"/>
  <c r="AB736" i="1"/>
  <c r="G1228" i="4"/>
  <c r="AB785" i="1"/>
  <c r="G1232" i="4"/>
  <c r="AB701" i="1"/>
  <c r="G1236" i="4"/>
  <c r="AB790" i="1"/>
  <c r="G1240" i="4"/>
  <c r="AB656" i="1"/>
  <c r="G1244" i="4"/>
  <c r="AB730" i="1"/>
  <c r="G1248" i="4"/>
  <c r="AB762" i="1"/>
  <c r="I1130" i="4"/>
  <c r="AF786" i="1"/>
  <c r="I1134" i="4"/>
  <c r="AF684" i="1"/>
  <c r="I1138" i="4"/>
  <c r="AF708" i="1"/>
  <c r="I1142" i="4"/>
  <c r="AF778" i="1"/>
  <c r="I1146" i="4"/>
  <c r="AF740" i="1"/>
  <c r="I1150" i="4"/>
  <c r="AF698" i="1"/>
  <c r="I1154" i="4"/>
  <c r="AF722" i="1"/>
  <c r="I1158" i="4"/>
  <c r="AF725" i="1"/>
  <c r="I1162" i="4"/>
  <c r="AF675" i="1"/>
  <c r="I1166" i="4"/>
  <c r="AF682" i="1"/>
  <c r="I1170" i="4"/>
  <c r="AF671" i="1"/>
  <c r="I1174" i="4"/>
  <c r="AF738" i="1"/>
  <c r="I1178" i="4"/>
  <c r="AF766" i="1"/>
  <c r="I1182" i="4"/>
  <c r="AF657" i="1"/>
  <c r="I1186" i="4"/>
  <c r="AF748" i="1"/>
  <c r="I1190" i="4"/>
  <c r="AF770" i="1"/>
  <c r="I1194" i="4"/>
  <c r="AF699" i="1"/>
  <c r="I1198" i="4"/>
  <c r="AF754" i="1"/>
  <c r="I1202" i="4"/>
  <c r="AF661" i="1"/>
  <c r="I1206" i="4"/>
  <c r="AF694" i="1"/>
  <c r="I1210" i="4"/>
  <c r="AF711" i="1"/>
  <c r="I1214" i="4"/>
  <c r="AF752" i="1"/>
  <c r="I1218" i="4"/>
  <c r="AF676" i="1"/>
  <c r="I1222" i="4"/>
  <c r="AF728" i="1"/>
  <c r="I1226" i="4"/>
  <c r="AF663" i="1"/>
  <c r="I1230" i="4"/>
  <c r="AF760" i="1"/>
  <c r="I1234" i="4"/>
  <c r="AF780" i="1"/>
  <c r="I1238" i="4"/>
  <c r="AF768" i="1"/>
  <c r="I1242" i="4"/>
  <c r="AF745" i="1"/>
  <c r="I1246" i="4"/>
  <c r="AF677" i="1"/>
  <c r="J1129" i="4"/>
  <c r="P739" i="1"/>
  <c r="J1133" i="4"/>
  <c r="P735" i="1"/>
  <c r="J1137" i="4"/>
  <c r="P683" i="1"/>
  <c r="J1141" i="4"/>
  <c r="P789" i="1"/>
  <c r="J1145" i="4"/>
  <c r="P718" i="1"/>
  <c r="J1149" i="4"/>
  <c r="P691" i="1"/>
  <c r="J1153" i="4"/>
  <c r="P684" i="1"/>
  <c r="J1157" i="4"/>
  <c r="P731" i="1"/>
  <c r="J1161" i="4"/>
  <c r="P714" i="1"/>
  <c r="J1165" i="4"/>
  <c r="P711" i="1"/>
  <c r="J1169" i="4"/>
  <c r="P740" i="1"/>
  <c r="J1173" i="4"/>
  <c r="P737" i="1"/>
  <c r="J1177" i="4"/>
  <c r="P706" i="1"/>
  <c r="J1181" i="4"/>
  <c r="P702" i="1"/>
  <c r="J1185" i="4"/>
  <c r="P726" i="1"/>
  <c r="J1189" i="4"/>
  <c r="P693" i="1"/>
  <c r="J1193" i="4"/>
  <c r="P758" i="1"/>
  <c r="J1197" i="4"/>
  <c r="P760" i="1"/>
  <c r="J1201" i="4"/>
  <c r="P723" i="1"/>
  <c r="J1205" i="4"/>
  <c r="P729" i="1"/>
  <c r="J1209" i="4"/>
  <c r="P776" i="1"/>
  <c r="J1213" i="4"/>
  <c r="P709" i="1"/>
  <c r="J1217" i="4"/>
  <c r="P790" i="1"/>
  <c r="J1221" i="4"/>
  <c r="P667" i="1"/>
  <c r="J1225" i="4"/>
  <c r="P736" i="1"/>
  <c r="J1229" i="4"/>
  <c r="P746" i="1"/>
  <c r="J1233" i="4"/>
  <c r="P749" i="1"/>
  <c r="J1237" i="4"/>
  <c r="P720" i="1"/>
  <c r="J1241" i="4"/>
  <c r="P775" i="1"/>
  <c r="J1245" i="4"/>
  <c r="P774" i="1"/>
  <c r="J1249" i="4"/>
  <c r="P686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5" i="1" s="1"/>
  <c r="BBH832" i="1"/>
  <c r="X556" i="1" s="1"/>
  <c r="BGV832" i="1"/>
  <c r="X577" i="1" s="1"/>
  <c r="BGV826" i="1"/>
  <c r="T549" i="1" s="1"/>
  <c r="BEB832" i="1"/>
  <c r="X627" i="1" s="1"/>
  <c r="BHE826" i="1"/>
  <c r="T601" i="1" s="1"/>
  <c r="BFU832" i="1"/>
  <c r="X634" i="1" s="1"/>
  <c r="BHE832" i="1"/>
  <c r="X603" i="1" s="1"/>
  <c r="BGM826" i="1"/>
  <c r="T598" i="1" s="1"/>
  <c r="BHE850" i="1"/>
  <c r="AJ637" i="1" s="1"/>
  <c r="BHE868" i="1"/>
  <c r="AW539" i="1" s="1"/>
  <c r="BGV868" i="1"/>
  <c r="AW601" i="1" s="1"/>
  <c r="BGM868" i="1"/>
  <c r="AW597" i="1" s="1"/>
  <c r="BGD832" i="1"/>
  <c r="X643" i="1" s="1"/>
  <c r="BGD868" i="1"/>
  <c r="AW607" i="1" s="1"/>
  <c r="BFU868" i="1"/>
  <c r="AW560" i="1" s="1"/>
  <c r="BFL868" i="1"/>
  <c r="AW624" i="1" s="1"/>
  <c r="BFL832" i="1"/>
  <c r="X568" i="1" s="1"/>
  <c r="BFC832" i="1"/>
  <c r="X639" i="1" s="1"/>
  <c r="BFC868" i="1"/>
  <c r="AW630" i="1" s="1"/>
  <c r="BEK832" i="1"/>
  <c r="X605" i="1" s="1"/>
  <c r="BDJ832" i="1"/>
  <c r="X547" i="1" s="1"/>
  <c r="BDA832" i="1"/>
  <c r="X539" i="1" s="1"/>
  <c r="BAY832" i="1"/>
  <c r="X630" i="1" s="1"/>
  <c r="BBQ832" i="1"/>
  <c r="X535" i="1" s="1"/>
  <c r="BET832" i="1"/>
  <c r="X625" i="1" s="1"/>
  <c r="BDS832" i="1"/>
  <c r="X562" i="1" s="1"/>
  <c r="BAY868" i="1"/>
  <c r="AW566" i="1" s="1"/>
  <c r="BET868" i="1"/>
  <c r="AW612" i="1" s="1"/>
  <c r="BEK868" i="1"/>
  <c r="AW589" i="1" s="1"/>
  <c r="BEB868" i="1"/>
  <c r="AW636" i="1" s="1"/>
  <c r="BDS868" i="1"/>
  <c r="AW528" i="1" s="1"/>
  <c r="BDJ868" i="1"/>
  <c r="AW552" i="1" s="1"/>
  <c r="BDA868" i="1"/>
  <c r="AW583" i="1" s="1"/>
  <c r="BCR832" i="1"/>
  <c r="X567" i="1" s="1"/>
  <c r="BCR868" i="1"/>
  <c r="AW530" i="1" s="1"/>
  <c r="BCI868" i="1"/>
  <c r="AW605" i="1" s="1"/>
  <c r="BCI832" i="1"/>
  <c r="X598" i="1" s="1"/>
  <c r="BBZ868" i="1"/>
  <c r="AW542" i="1" s="1"/>
  <c r="BBZ832" i="1"/>
  <c r="X620" i="1" s="1"/>
  <c r="BBQ868" i="1"/>
  <c r="AW567" i="1" s="1"/>
  <c r="BBH868" i="1"/>
  <c r="AW641" i="1" s="1"/>
  <c r="BAP868" i="1"/>
  <c r="AW581" i="1" s="1"/>
  <c r="BAP832" i="1"/>
  <c r="X524" i="1" s="1"/>
  <c r="BGV850" i="1"/>
  <c r="AJ594" i="1" s="1"/>
  <c r="BBZ826" i="1"/>
  <c r="T616" i="1" s="1"/>
  <c r="BBZ850" i="1"/>
  <c r="AJ575" i="1" s="1"/>
  <c r="BDA826" i="1"/>
  <c r="T568" i="1" s="1"/>
  <c r="BET826" i="1"/>
  <c r="T572" i="1" s="1"/>
  <c r="BCI850" i="1"/>
  <c r="AJ626" i="1" s="1"/>
  <c r="BFC850" i="1"/>
  <c r="AJ619" i="1" s="1"/>
  <c r="BBH826" i="1"/>
  <c r="T647" i="1" s="1"/>
  <c r="BCI826" i="1"/>
  <c r="T618" i="1" s="1"/>
  <c r="BDS826" i="1"/>
  <c r="T527" i="1" s="1"/>
  <c r="BFU826" i="1"/>
  <c r="T615" i="1" s="1"/>
  <c r="BCR850" i="1"/>
  <c r="AJ556" i="1" s="1"/>
  <c r="BGD826" i="1"/>
  <c r="T545" i="1" s="1"/>
  <c r="BAP850" i="1"/>
  <c r="AJ535" i="1" s="1"/>
  <c r="BDA850" i="1"/>
  <c r="AJ550" i="1" s="1"/>
  <c r="BET850" i="1"/>
  <c r="AJ648" i="1" s="1"/>
  <c r="BGD850" i="1"/>
  <c r="AJ605" i="1" s="1"/>
  <c r="BAY826" i="1"/>
  <c r="T639" i="1" s="1"/>
  <c r="BBH850" i="1"/>
  <c r="AJ529" i="1" s="1"/>
  <c r="BEB826" i="1"/>
  <c r="T636" i="1" s="1"/>
  <c r="BBQ850" i="1"/>
  <c r="AJ532" i="1" s="1"/>
  <c r="BEK850" i="1"/>
  <c r="AJ588" i="1" s="1"/>
  <c r="BFU850" i="1"/>
  <c r="AJ582" i="1" s="1"/>
  <c r="BAP826" i="1"/>
  <c r="T617" i="1" s="1"/>
  <c r="BCR826" i="1"/>
  <c r="T520" i="1" s="1"/>
  <c r="BEK826" i="1"/>
  <c r="T625" i="1" s="1"/>
  <c r="BAY850" i="1"/>
  <c r="AJ558" i="1" s="1"/>
  <c r="BDS850" i="1"/>
  <c r="AJ576" i="1" s="1"/>
  <c r="BGM850" i="1"/>
  <c r="AJ584" i="1" s="1"/>
  <c r="BFC826" i="1"/>
  <c r="T609" i="1" s="1"/>
  <c r="BDJ850" i="1"/>
  <c r="AJ636" i="1" s="1"/>
  <c r="BEB850" i="1"/>
  <c r="AJ549" i="1" s="1"/>
  <c r="BFL850" i="1"/>
  <c r="AJ536" i="1" s="1"/>
  <c r="BBQ826" i="1"/>
  <c r="T603" i="1" s="1"/>
  <c r="BDJ826" i="1"/>
  <c r="T536" i="1" s="1"/>
  <c r="BFL826" i="1"/>
  <c r="T565" i="1" s="1"/>
  <c r="BAP862" i="1"/>
  <c r="AR551" i="1" s="1"/>
  <c r="BBZ862" i="1"/>
  <c r="AR589" i="1" s="1"/>
  <c r="BCR862" i="1"/>
  <c r="AR554" i="1" s="1"/>
  <c r="BET862" i="1"/>
  <c r="AR640" i="1" s="1"/>
  <c r="BGD862" i="1"/>
  <c r="AR632" i="1" s="1"/>
  <c r="BAY814" i="1"/>
  <c r="L604" i="1" s="1"/>
  <c r="BBZ814" i="1"/>
  <c r="L525" i="1" s="1"/>
  <c r="BDJ814" i="1"/>
  <c r="L614" i="1" s="1"/>
  <c r="BET814" i="1"/>
  <c r="L628" i="1" s="1"/>
  <c r="BGD814" i="1"/>
  <c r="L611" i="1" s="1"/>
  <c r="BAP808" i="1"/>
  <c r="H591" i="1" s="1"/>
  <c r="BBZ808" i="1"/>
  <c r="H607" i="1" s="1"/>
  <c r="BDJ808" i="1"/>
  <c r="H567" i="1" s="1"/>
  <c r="BET808" i="1"/>
  <c r="H623" i="1" s="1"/>
  <c r="BGD808" i="1"/>
  <c r="H530" i="1" s="1"/>
  <c r="BAP820" i="1"/>
  <c r="P558" i="1" s="1"/>
  <c r="BBQ820" i="1"/>
  <c r="P517" i="1" s="1"/>
  <c r="BDJ820" i="1"/>
  <c r="P642" i="1" s="1"/>
  <c r="BET820" i="1"/>
  <c r="P636" i="1" s="1"/>
  <c r="BGD820" i="1"/>
  <c r="P643" i="1" s="1"/>
  <c r="BAP838" i="1"/>
  <c r="AB606" i="1" s="1"/>
  <c r="BBZ838" i="1"/>
  <c r="AB618" i="1" s="1"/>
  <c r="BDA838" i="1"/>
  <c r="AB562" i="1" s="1"/>
  <c r="BET838" i="1"/>
  <c r="AB567" i="1" s="1"/>
  <c r="BGD838" i="1"/>
  <c r="AB531" i="1" s="1"/>
  <c r="BAY856" i="1"/>
  <c r="AN528" i="1" s="1"/>
  <c r="BBZ856" i="1"/>
  <c r="AN585" i="1" s="1"/>
  <c r="BDJ856" i="1"/>
  <c r="AN535" i="1" s="1"/>
  <c r="BET856" i="1"/>
  <c r="AN603" i="1" s="1"/>
  <c r="BGD856" i="1"/>
  <c r="AN534" i="1" s="1"/>
  <c r="BAY844" i="1"/>
  <c r="AF533" i="1" s="1"/>
  <c r="BBZ844" i="1"/>
  <c r="AF605" i="1" s="1"/>
  <c r="BDJ844" i="1"/>
  <c r="AF566" i="1" s="1"/>
  <c r="BET844" i="1"/>
  <c r="AF592" i="1" s="1"/>
  <c r="BGD844" i="1"/>
  <c r="AF647" i="1" s="1"/>
  <c r="BAY862" i="1"/>
  <c r="AR575" i="1" s="1"/>
  <c r="BCI862" i="1"/>
  <c r="AR629" i="1" s="1"/>
  <c r="BDS862" i="1"/>
  <c r="AR581" i="1" s="1"/>
  <c r="BFC862" i="1"/>
  <c r="AR602" i="1" s="1"/>
  <c r="BGM862" i="1"/>
  <c r="AR650" i="1" s="1"/>
  <c r="BBH814" i="1"/>
  <c r="L574" i="1" s="1"/>
  <c r="BCI814" i="1"/>
  <c r="L632" i="1" s="1"/>
  <c r="BDS814" i="1"/>
  <c r="L596" i="1" s="1"/>
  <c r="BFC814" i="1"/>
  <c r="L644" i="1" s="1"/>
  <c r="BGM814" i="1"/>
  <c r="L522" i="1" s="1"/>
  <c r="BAY808" i="1"/>
  <c r="H524" i="1" s="1"/>
  <c r="BCI808" i="1"/>
  <c r="H604" i="1" s="1"/>
  <c r="BDS808" i="1"/>
  <c r="H532" i="1" s="1"/>
  <c r="BFC808" i="1"/>
  <c r="H587" i="1" s="1"/>
  <c r="BGM808" i="1"/>
  <c r="H608" i="1" s="1"/>
  <c r="BAY820" i="1"/>
  <c r="P575" i="1" s="1"/>
  <c r="BCI820" i="1"/>
  <c r="P609" i="1" s="1"/>
  <c r="BDS820" i="1"/>
  <c r="P588" i="1" s="1"/>
  <c r="BFC820" i="1"/>
  <c r="P647" i="1" s="1"/>
  <c r="BGM820" i="1"/>
  <c r="P625" i="1" s="1"/>
  <c r="BAY838" i="1"/>
  <c r="AB604" i="1" s="1"/>
  <c r="BCI838" i="1"/>
  <c r="AB642" i="1" s="1"/>
  <c r="BDS838" i="1"/>
  <c r="AB528" i="1" s="1"/>
  <c r="BFC838" i="1"/>
  <c r="AB601" i="1" s="1"/>
  <c r="BGM838" i="1"/>
  <c r="AB541" i="1" s="1"/>
  <c r="BAP856" i="1"/>
  <c r="AN544" i="1" s="1"/>
  <c r="BCI856" i="1"/>
  <c r="AN645" i="1" s="1"/>
  <c r="BDS856" i="1"/>
  <c r="AN610" i="1" s="1"/>
  <c r="BFC856" i="1"/>
  <c r="AN579" i="1" s="1"/>
  <c r="BGM856" i="1"/>
  <c r="AN548" i="1" s="1"/>
  <c r="BAP844" i="1"/>
  <c r="AF584" i="1" s="1"/>
  <c r="BCI844" i="1"/>
  <c r="AF536" i="1" s="1"/>
  <c r="BDS844" i="1"/>
  <c r="AF585" i="1" s="1"/>
  <c r="BFC844" i="1"/>
  <c r="AF632" i="1" s="1"/>
  <c r="BGM844" i="1"/>
  <c r="AF622" i="1" s="1"/>
  <c r="BBH862" i="1"/>
  <c r="AR543" i="1" s="1"/>
  <c r="BDJ862" i="1"/>
  <c r="AR583" i="1" s="1"/>
  <c r="BEB862" i="1"/>
  <c r="AR620" i="1" s="1"/>
  <c r="BFL862" i="1"/>
  <c r="AR573" i="1" s="1"/>
  <c r="BGV862" i="1"/>
  <c r="AR611" i="1" s="1"/>
  <c r="BBQ814" i="1"/>
  <c r="L557" i="1" s="1"/>
  <c r="BCR814" i="1"/>
  <c r="L635" i="1" s="1"/>
  <c r="BEB814" i="1"/>
  <c r="L636" i="1" s="1"/>
  <c r="BFL814" i="1"/>
  <c r="L594" i="1" s="1"/>
  <c r="BGV814" i="1"/>
  <c r="L651" i="1" s="1"/>
  <c r="BBH808" i="1"/>
  <c r="H535" i="1" s="1"/>
  <c r="BCR808" i="1"/>
  <c r="H651" i="1" s="1"/>
  <c r="BEB808" i="1"/>
  <c r="H599" i="1" s="1"/>
  <c r="BFL808" i="1"/>
  <c r="H561" i="1" s="1"/>
  <c r="BGV808" i="1"/>
  <c r="H580" i="1" s="1"/>
  <c r="BBZ820" i="1"/>
  <c r="P645" i="1" s="1"/>
  <c r="BCR820" i="1"/>
  <c r="P610" i="1" s="1"/>
  <c r="BEB820" i="1"/>
  <c r="P613" i="1" s="1"/>
  <c r="BFL820" i="1"/>
  <c r="P637" i="1" s="1"/>
  <c r="BGV820" i="1"/>
  <c r="P560" i="1" s="1"/>
  <c r="BBH838" i="1"/>
  <c r="AB622" i="1" s="1"/>
  <c r="BCR838" i="1"/>
  <c r="AB593" i="1" s="1"/>
  <c r="BEB838" i="1"/>
  <c r="AB620" i="1" s="1"/>
  <c r="BFL838" i="1"/>
  <c r="AB629" i="1" s="1"/>
  <c r="BGV838" i="1"/>
  <c r="AB605" i="1" s="1"/>
  <c r="BBQ856" i="1"/>
  <c r="AN517" i="1" s="1"/>
  <c r="BCR856" i="1"/>
  <c r="AN602" i="1" s="1"/>
  <c r="BEB856" i="1"/>
  <c r="AN521" i="1" s="1"/>
  <c r="BFL856" i="1"/>
  <c r="AN628" i="1" s="1"/>
  <c r="BGV856" i="1"/>
  <c r="AN530" i="1" s="1"/>
  <c r="BBH844" i="1"/>
  <c r="AF594" i="1" s="1"/>
  <c r="BCR844" i="1"/>
  <c r="AF527" i="1" s="1"/>
  <c r="BEB844" i="1"/>
  <c r="AF614" i="1" s="1"/>
  <c r="BFL844" i="1"/>
  <c r="AF579" i="1" s="1"/>
  <c r="BGV844" i="1"/>
  <c r="AF646" i="1" s="1"/>
  <c r="BBQ862" i="1"/>
  <c r="AR567" i="1" s="1"/>
  <c r="BDA862" i="1"/>
  <c r="AR587" i="1" s="1"/>
  <c r="BEK862" i="1"/>
  <c r="AR642" i="1" s="1"/>
  <c r="BFU862" i="1"/>
  <c r="AR603" i="1" s="1"/>
  <c r="BHE862" i="1"/>
  <c r="AR628" i="1" s="1"/>
  <c r="BAP814" i="1"/>
  <c r="L564" i="1" s="1"/>
  <c r="BDA814" i="1"/>
  <c r="L622" i="1" s="1"/>
  <c r="BEK814" i="1"/>
  <c r="L589" i="1" s="1"/>
  <c r="BFU814" i="1"/>
  <c r="L627" i="1" s="1"/>
  <c r="BHE814" i="1"/>
  <c r="L573" i="1" s="1"/>
  <c r="BBQ808" i="1"/>
  <c r="H590" i="1" s="1"/>
  <c r="BDA808" i="1"/>
  <c r="H625" i="1" s="1"/>
  <c r="BEK808" i="1"/>
  <c r="H645" i="1" s="1"/>
  <c r="BFU808" i="1"/>
  <c r="H584" i="1" s="1"/>
  <c r="BHE808" i="1"/>
  <c r="H551" i="1" s="1"/>
  <c r="BBH820" i="1"/>
  <c r="P548" i="1" s="1"/>
  <c r="BDA820" i="1"/>
  <c r="P592" i="1" s="1"/>
  <c r="BEK820" i="1"/>
  <c r="P553" i="1" s="1"/>
  <c r="BFU820" i="1"/>
  <c r="P565" i="1" s="1"/>
  <c r="BHE820" i="1"/>
  <c r="P550" i="1" s="1"/>
  <c r="BBQ838" i="1"/>
  <c r="AB637" i="1" s="1"/>
  <c r="BDJ838" i="1"/>
  <c r="AB592" i="1" s="1"/>
  <c r="BEK838" i="1"/>
  <c r="AB522" i="1" s="1"/>
  <c r="BFU838" i="1"/>
  <c r="AB527" i="1" s="1"/>
  <c r="BHE838" i="1"/>
  <c r="AB617" i="1" s="1"/>
  <c r="BBH856" i="1"/>
  <c r="AN608" i="1" s="1"/>
  <c r="BDA856" i="1"/>
  <c r="AN522" i="1" s="1"/>
  <c r="BEK856" i="1"/>
  <c r="AN567" i="1" s="1"/>
  <c r="BFU856" i="1"/>
  <c r="AN607" i="1" s="1"/>
  <c r="BHE856" i="1"/>
  <c r="AN588" i="1" s="1"/>
  <c r="BBQ844" i="1"/>
  <c r="AF532" i="1" s="1"/>
  <c r="BDA844" i="1"/>
  <c r="AF547" i="1" s="1"/>
  <c r="BEK844" i="1"/>
  <c r="AF642" i="1" s="1"/>
  <c r="BFU844" i="1"/>
  <c r="AF629" i="1" s="1"/>
  <c r="BHE844" i="1"/>
  <c r="AF600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83" i="1" s="1"/>
  <c r="APD863" i="1"/>
  <c r="APE868" i="1" s="1"/>
  <c r="AW547" i="1" s="1"/>
  <c r="APM803" i="1"/>
  <c r="APN808" i="1" s="1"/>
  <c r="H526" i="1" s="1"/>
  <c r="APM815" i="1"/>
  <c r="APN820" i="1" s="1"/>
  <c r="P533" i="1" s="1"/>
  <c r="APM827" i="1"/>
  <c r="APN832" i="1" s="1"/>
  <c r="X650" i="1" s="1"/>
  <c r="APM839" i="1"/>
  <c r="APN844" i="1" s="1"/>
  <c r="AF568" i="1" s="1"/>
  <c r="APM851" i="1"/>
  <c r="APN856" i="1" s="1"/>
  <c r="AN574" i="1" s="1"/>
  <c r="APM863" i="1"/>
  <c r="APN868" i="1" s="1"/>
  <c r="AW644" i="1" s="1"/>
  <c r="APD857" i="1"/>
  <c r="APE862" i="1" s="1"/>
  <c r="AR576" i="1" s="1"/>
  <c r="APM833" i="1"/>
  <c r="APN838" i="1" s="1"/>
  <c r="AB626" i="1" s="1"/>
  <c r="APM797" i="1"/>
  <c r="APM809" i="1"/>
  <c r="APN814" i="1" s="1"/>
  <c r="L647" i="1" s="1"/>
  <c r="APM845" i="1"/>
  <c r="APN850" i="1" s="1"/>
  <c r="AJ643" i="1" s="1"/>
  <c r="ALR821" i="1"/>
  <c r="ALS826" i="1" s="1"/>
  <c r="T614" i="1" s="1"/>
  <c r="ALR833" i="1"/>
  <c r="ALS838" i="1" s="1"/>
  <c r="AB518" i="1" s="1"/>
  <c r="ALR845" i="1"/>
  <c r="ALS850" i="1" s="1"/>
  <c r="AJ629" i="1" s="1"/>
  <c r="ALR857" i="1"/>
  <c r="ALS862" i="1" s="1"/>
  <c r="AR605" i="1" s="1"/>
  <c r="AMA797" i="1"/>
  <c r="AMA809" i="1"/>
  <c r="AMB814" i="1" s="1"/>
  <c r="L520" i="1" s="1"/>
  <c r="AMA821" i="1"/>
  <c r="AMB826" i="1" s="1"/>
  <c r="T533" i="1" s="1"/>
  <c r="AMA833" i="1"/>
  <c r="AMB838" i="1" s="1"/>
  <c r="AB584" i="1" s="1"/>
  <c r="AMA845" i="1"/>
  <c r="AMB850" i="1" s="1"/>
  <c r="AJ524" i="1" s="1"/>
  <c r="AMA857" i="1"/>
  <c r="AMB862" i="1" s="1"/>
  <c r="AR546" i="1" s="1"/>
  <c r="AMJ797" i="1"/>
  <c r="AMJ809" i="1"/>
  <c r="AMK814" i="1" s="1"/>
  <c r="L526" i="1" s="1"/>
  <c r="AMJ821" i="1"/>
  <c r="AMK826" i="1" s="1"/>
  <c r="T589" i="1" s="1"/>
  <c r="AMJ833" i="1"/>
  <c r="AMK838" i="1" s="1"/>
  <c r="AB542" i="1" s="1"/>
  <c r="AMJ845" i="1"/>
  <c r="AMK850" i="1" s="1"/>
  <c r="AJ560" i="1" s="1"/>
  <c r="AMJ857" i="1"/>
  <c r="AMK862" i="1" s="1"/>
  <c r="AR555" i="1" s="1"/>
  <c r="AMS797" i="1"/>
  <c r="AMT802" i="1" s="1"/>
  <c r="D631" i="1" s="1"/>
  <c r="AMS809" i="1"/>
  <c r="AMT814" i="1" s="1"/>
  <c r="L546" i="1" s="1"/>
  <c r="AMS821" i="1"/>
  <c r="AMT826" i="1" s="1"/>
  <c r="T532" i="1" s="1"/>
  <c r="AMS833" i="1"/>
  <c r="AMT838" i="1" s="1"/>
  <c r="AB633" i="1" s="1"/>
  <c r="AMS845" i="1"/>
  <c r="AMT850" i="1" s="1"/>
  <c r="AJ567" i="1" s="1"/>
  <c r="AMS857" i="1"/>
  <c r="AMT862" i="1" s="1"/>
  <c r="AR564" i="1" s="1"/>
  <c r="ANB797" i="1"/>
  <c r="ANB809" i="1"/>
  <c r="ANC814" i="1" s="1"/>
  <c r="L621" i="1" s="1"/>
  <c r="ANB821" i="1"/>
  <c r="ANC826" i="1" s="1"/>
  <c r="T637" i="1" s="1"/>
  <c r="ANB833" i="1"/>
  <c r="ANC838" i="1" s="1"/>
  <c r="AB603" i="1" s="1"/>
  <c r="ANB845" i="1"/>
  <c r="ANC850" i="1" s="1"/>
  <c r="AJ602" i="1" s="1"/>
  <c r="ANB857" i="1"/>
  <c r="ANC862" i="1" s="1"/>
  <c r="AR530" i="1" s="1"/>
  <c r="ANK797" i="1"/>
  <c r="ANK809" i="1"/>
  <c r="ANL814" i="1" s="1"/>
  <c r="L534" i="1" s="1"/>
  <c r="ANK821" i="1"/>
  <c r="ANL826" i="1" s="1"/>
  <c r="T541" i="1" s="1"/>
  <c r="ANK833" i="1"/>
  <c r="ANL838" i="1" s="1"/>
  <c r="AB635" i="1" s="1"/>
  <c r="ANK845" i="1"/>
  <c r="ANL850" i="1" s="1"/>
  <c r="AJ570" i="1" s="1"/>
  <c r="ANK857" i="1"/>
  <c r="ANL862" i="1" s="1"/>
  <c r="AR572" i="1" s="1"/>
  <c r="ANT797" i="1"/>
  <c r="ANT809" i="1"/>
  <c r="ANU814" i="1" s="1"/>
  <c r="L597" i="1" s="1"/>
  <c r="ANT821" i="1"/>
  <c r="ANU826" i="1" s="1"/>
  <c r="T635" i="1" s="1"/>
  <c r="ANT833" i="1"/>
  <c r="ANU838" i="1" s="1"/>
  <c r="AB555" i="1" s="1"/>
  <c r="ANT845" i="1"/>
  <c r="ANU850" i="1" s="1"/>
  <c r="AJ520" i="1" s="1"/>
  <c r="ANT857" i="1"/>
  <c r="ANU862" i="1" s="1"/>
  <c r="AR607" i="1" s="1"/>
  <c r="AOC797" i="1"/>
  <c r="AOC809" i="1"/>
  <c r="AOD814" i="1" s="1"/>
  <c r="L645" i="1" s="1"/>
  <c r="AOC821" i="1"/>
  <c r="AOD826" i="1" s="1"/>
  <c r="T542" i="1" s="1"/>
  <c r="AOC833" i="1"/>
  <c r="AOD838" i="1" s="1"/>
  <c r="AB607" i="1" s="1"/>
  <c r="AOC845" i="1"/>
  <c r="AOD850" i="1" s="1"/>
  <c r="AJ559" i="1" s="1"/>
  <c r="AOC857" i="1"/>
  <c r="AOD862" i="1" s="1"/>
  <c r="AR565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4" i="1" s="1"/>
  <c r="AOU809" i="1"/>
  <c r="AOV814" i="1" s="1"/>
  <c r="L591" i="1" s="1"/>
  <c r="AOU821" i="1"/>
  <c r="AOV826" i="1" s="1"/>
  <c r="T592" i="1" s="1"/>
  <c r="AOU833" i="1"/>
  <c r="AOV838" i="1" s="1"/>
  <c r="AB526" i="1" s="1"/>
  <c r="AOU845" i="1"/>
  <c r="AOV850" i="1" s="1"/>
  <c r="AJ551" i="1" s="1"/>
  <c r="AOU857" i="1"/>
  <c r="AOV862" i="1" s="1"/>
  <c r="AR635" i="1" s="1"/>
  <c r="APD797" i="1"/>
  <c r="APD809" i="1"/>
  <c r="APE814" i="1" s="1"/>
  <c r="L568" i="1" s="1"/>
  <c r="APD821" i="1"/>
  <c r="APE826" i="1" s="1"/>
  <c r="T524" i="1" s="1"/>
  <c r="APD833" i="1"/>
  <c r="APE838" i="1" s="1"/>
  <c r="AB597" i="1" s="1"/>
  <c r="APD845" i="1"/>
  <c r="APE850" i="1" s="1"/>
  <c r="AJ527" i="1" s="1"/>
  <c r="APM821" i="1"/>
  <c r="APN826" i="1" s="1"/>
  <c r="T623" i="1" s="1"/>
  <c r="APM857" i="1"/>
  <c r="APN862" i="1" s="1"/>
  <c r="AR614" i="1" s="1"/>
  <c r="AKZ797" i="1"/>
  <c r="AKZ821" i="1"/>
  <c r="ALA826" i="1" s="1"/>
  <c r="T548" i="1" s="1"/>
  <c r="AKZ845" i="1"/>
  <c r="ALA850" i="1" s="1"/>
  <c r="AJ631" i="1" s="1"/>
  <c r="AKZ857" i="1"/>
  <c r="ALA862" i="1" s="1"/>
  <c r="AR579" i="1" s="1"/>
  <c r="ALI797" i="1"/>
  <c r="ALI809" i="1"/>
  <c r="ALJ814" i="1" s="1"/>
  <c r="L561" i="1" s="1"/>
  <c r="AKQ797" i="1"/>
  <c r="AKQ821" i="1"/>
  <c r="AKR826" i="1" s="1"/>
  <c r="T613" i="1" s="1"/>
  <c r="AKQ845" i="1"/>
  <c r="AKR850" i="1" s="1"/>
  <c r="AJ590" i="1" s="1"/>
  <c r="AKQ809" i="1"/>
  <c r="AKR814" i="1" s="1"/>
  <c r="L602" i="1" s="1"/>
  <c r="AKQ833" i="1"/>
  <c r="AKR838" i="1" s="1"/>
  <c r="AB581" i="1" s="1"/>
  <c r="AKQ857" i="1"/>
  <c r="AKR862" i="1" s="1"/>
  <c r="AR582" i="1" s="1"/>
  <c r="AKZ809" i="1"/>
  <c r="ALA814" i="1" s="1"/>
  <c r="L533" i="1" s="1"/>
  <c r="AKZ833" i="1"/>
  <c r="ALA838" i="1" s="1"/>
  <c r="AB539" i="1" s="1"/>
  <c r="ALI833" i="1"/>
  <c r="ALJ838" i="1" s="1"/>
  <c r="AB578" i="1" s="1"/>
  <c r="ALI857" i="1"/>
  <c r="ALJ862" i="1" s="1"/>
  <c r="AR604" i="1" s="1"/>
  <c r="ALR809" i="1"/>
  <c r="ALS814" i="1" s="1"/>
  <c r="L638" i="1" s="1"/>
  <c r="ALI821" i="1"/>
  <c r="ALJ826" i="1" s="1"/>
  <c r="T597" i="1" s="1"/>
  <c r="ALI845" i="1"/>
  <c r="ALJ850" i="1" s="1"/>
  <c r="AJ517" i="1" s="1"/>
  <c r="ALR797" i="1"/>
  <c r="AKQ803" i="1"/>
  <c r="AKR808" i="1" s="1"/>
  <c r="H523" i="1" s="1"/>
  <c r="AKQ815" i="1"/>
  <c r="AKR820" i="1" s="1"/>
  <c r="P606" i="1" s="1"/>
  <c r="AKQ827" i="1"/>
  <c r="AKR832" i="1" s="1"/>
  <c r="X523" i="1" s="1"/>
  <c r="AKQ839" i="1"/>
  <c r="AKR844" i="1" s="1"/>
  <c r="AF615" i="1" s="1"/>
  <c r="AKQ851" i="1"/>
  <c r="AKR856" i="1" s="1"/>
  <c r="AN637" i="1" s="1"/>
  <c r="AKQ863" i="1"/>
  <c r="AKR868" i="1" s="1"/>
  <c r="AW533" i="1" s="1"/>
  <c r="AKZ803" i="1"/>
  <c r="ALA808" i="1" s="1"/>
  <c r="H536" i="1" s="1"/>
  <c r="AKZ815" i="1"/>
  <c r="ALA820" i="1" s="1"/>
  <c r="P524" i="1" s="1"/>
  <c r="AKZ827" i="1"/>
  <c r="ALA832" i="1" s="1"/>
  <c r="X529" i="1" s="1"/>
  <c r="AKZ839" i="1"/>
  <c r="ALA844" i="1" s="1"/>
  <c r="AF636" i="1" s="1"/>
  <c r="AKZ851" i="1"/>
  <c r="ALA856" i="1" s="1"/>
  <c r="AN551" i="1" s="1"/>
  <c r="AKZ863" i="1"/>
  <c r="ALA868" i="1" s="1"/>
  <c r="AW531" i="1" s="1"/>
  <c r="ALI803" i="1"/>
  <c r="ALJ808" i="1" s="1"/>
  <c r="H621" i="1" s="1"/>
  <c r="ALI815" i="1"/>
  <c r="ALJ820" i="1" s="1"/>
  <c r="P551" i="1" s="1"/>
  <c r="ALI827" i="1"/>
  <c r="ALJ832" i="1" s="1"/>
  <c r="X565" i="1" s="1"/>
  <c r="ALI839" i="1"/>
  <c r="ALJ844" i="1" s="1"/>
  <c r="AF587" i="1" s="1"/>
  <c r="ALI851" i="1"/>
  <c r="ALJ856" i="1" s="1"/>
  <c r="AN545" i="1" s="1"/>
  <c r="ALI863" i="1"/>
  <c r="ALJ868" i="1" s="1"/>
  <c r="AW572" i="1" s="1"/>
  <c r="ALR803" i="1"/>
  <c r="ALS808" i="1" s="1"/>
  <c r="H578" i="1" s="1"/>
  <c r="ALR815" i="1"/>
  <c r="ALS820" i="1" s="1"/>
  <c r="P590" i="1" s="1"/>
  <c r="ALR827" i="1"/>
  <c r="ALS832" i="1" s="1"/>
  <c r="X588" i="1" s="1"/>
  <c r="ALR839" i="1"/>
  <c r="ALS844" i="1" s="1"/>
  <c r="AF517" i="1" s="1"/>
  <c r="ALR851" i="1"/>
  <c r="ALS856" i="1" s="1"/>
  <c r="AN556" i="1" s="1"/>
  <c r="ALR863" i="1"/>
  <c r="ALS868" i="1" s="1"/>
  <c r="AW598" i="1" s="1"/>
  <c r="AMA803" i="1"/>
  <c r="AMB808" i="1" s="1"/>
  <c r="H563" i="1" s="1"/>
  <c r="AMA815" i="1"/>
  <c r="AMB820" i="1" s="1"/>
  <c r="P599" i="1" s="1"/>
  <c r="AMA827" i="1"/>
  <c r="AMB832" i="1" s="1"/>
  <c r="X520" i="1" s="1"/>
  <c r="AMA839" i="1"/>
  <c r="AMB844" i="1" s="1"/>
  <c r="AF526" i="1" s="1"/>
  <c r="AMA851" i="1"/>
  <c r="AMB856" i="1" s="1"/>
  <c r="AN563" i="1" s="1"/>
  <c r="AMA863" i="1"/>
  <c r="AMB868" i="1" s="1"/>
  <c r="AW623" i="1" s="1"/>
  <c r="AMJ803" i="1"/>
  <c r="AMK808" i="1" s="1"/>
  <c r="H522" i="1" s="1"/>
  <c r="AMJ815" i="1"/>
  <c r="AMK820" i="1" s="1"/>
  <c r="P574" i="1" s="1"/>
  <c r="AMJ827" i="1"/>
  <c r="AMK832" i="1" s="1"/>
  <c r="X570" i="1" s="1"/>
  <c r="AMJ839" i="1"/>
  <c r="AMK844" i="1" s="1"/>
  <c r="AF574" i="1" s="1"/>
  <c r="AMJ851" i="1"/>
  <c r="AMK856" i="1" s="1"/>
  <c r="AN619" i="1" s="1"/>
  <c r="AMJ863" i="1"/>
  <c r="AMK868" i="1" s="1"/>
  <c r="AW593" i="1" s="1"/>
  <c r="AMS803" i="1"/>
  <c r="AMT808" i="1" s="1"/>
  <c r="H576" i="1" s="1"/>
  <c r="AMS815" i="1"/>
  <c r="AMT820" i="1" s="1"/>
  <c r="P633" i="1" s="1"/>
  <c r="AMS827" i="1"/>
  <c r="AMT832" i="1" s="1"/>
  <c r="X606" i="1" s="1"/>
  <c r="AMS839" i="1"/>
  <c r="AMT844" i="1" s="1"/>
  <c r="AF573" i="1" s="1"/>
  <c r="AMS851" i="1"/>
  <c r="AMT856" i="1" s="1"/>
  <c r="AN613" i="1" s="1"/>
  <c r="AMS863" i="1"/>
  <c r="AMT868" i="1" s="1"/>
  <c r="AW576" i="1" s="1"/>
  <c r="ANB803" i="1"/>
  <c r="ANC808" i="1" s="1"/>
  <c r="H559" i="1" s="1"/>
  <c r="ANB815" i="1"/>
  <c r="ANC820" i="1" s="1"/>
  <c r="P582" i="1" s="1"/>
  <c r="ANB827" i="1"/>
  <c r="ANC832" i="1" s="1"/>
  <c r="X638" i="1" s="1"/>
  <c r="ANB839" i="1"/>
  <c r="ANC844" i="1" s="1"/>
  <c r="AF535" i="1" s="1"/>
  <c r="ANB851" i="1"/>
  <c r="ANC856" i="1" s="1"/>
  <c r="AN531" i="1" s="1"/>
  <c r="ANB863" i="1"/>
  <c r="ANC868" i="1" s="1"/>
  <c r="AW568" i="1" s="1"/>
  <c r="ANK803" i="1"/>
  <c r="ANL808" i="1" s="1"/>
  <c r="H617" i="1" s="1"/>
  <c r="ANK815" i="1"/>
  <c r="ANL820" i="1" s="1"/>
  <c r="P600" i="1" s="1"/>
  <c r="ANK827" i="1"/>
  <c r="ANL832" i="1" s="1"/>
  <c r="X623" i="1" s="1"/>
  <c r="ANK839" i="1"/>
  <c r="ANL844" i="1" s="1"/>
  <c r="AF546" i="1" s="1"/>
  <c r="ANK851" i="1"/>
  <c r="ANL856" i="1" s="1"/>
  <c r="AN636" i="1" s="1"/>
  <c r="ANK863" i="1"/>
  <c r="ANL868" i="1" s="1"/>
  <c r="AW584" i="1" s="1"/>
  <c r="ANT803" i="1"/>
  <c r="ANU808" i="1" s="1"/>
  <c r="H549" i="1" s="1"/>
  <c r="ANT815" i="1"/>
  <c r="ANU820" i="1" s="1"/>
  <c r="P644" i="1" s="1"/>
  <c r="ANT827" i="1"/>
  <c r="ANU832" i="1" s="1"/>
  <c r="X578" i="1" s="1"/>
  <c r="ANT839" i="1"/>
  <c r="ANU844" i="1" s="1"/>
  <c r="AF522" i="1" s="1"/>
  <c r="ANT851" i="1"/>
  <c r="ANU856" i="1" s="1"/>
  <c r="AN543" i="1" s="1"/>
  <c r="ANT863" i="1"/>
  <c r="ANU868" i="1" s="1"/>
  <c r="AW614" i="1" s="1"/>
  <c r="AOC803" i="1"/>
  <c r="AOD808" i="1" s="1"/>
  <c r="H594" i="1" s="1"/>
  <c r="AOC815" i="1"/>
  <c r="AOD820" i="1" s="1"/>
  <c r="P566" i="1" s="1"/>
  <c r="AOC827" i="1"/>
  <c r="AOD832" i="1" s="1"/>
  <c r="X604" i="1" s="1"/>
  <c r="AOC839" i="1"/>
  <c r="AOD844" i="1" s="1"/>
  <c r="AF593" i="1" s="1"/>
  <c r="AOC851" i="1"/>
  <c r="AOD856" i="1" s="1"/>
  <c r="AN518" i="1" s="1"/>
  <c r="AOC863" i="1"/>
  <c r="AOD868" i="1" s="1"/>
  <c r="AW577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6" i="1" s="1"/>
  <c r="AOU815" i="1"/>
  <c r="AOV820" i="1" s="1"/>
  <c r="P521" i="1" s="1"/>
  <c r="AOU827" i="1"/>
  <c r="AOV832" i="1" s="1"/>
  <c r="X615" i="1" s="1"/>
  <c r="AOU839" i="1"/>
  <c r="AOV844" i="1" s="1"/>
  <c r="AF549" i="1" s="1"/>
  <c r="AOU851" i="1"/>
  <c r="AOV856" i="1" s="1"/>
  <c r="AN621" i="1" s="1"/>
  <c r="AOU863" i="1"/>
  <c r="AOV868" i="1" s="1"/>
  <c r="AW558" i="1" s="1"/>
  <c r="APD803" i="1"/>
  <c r="APE808" i="1" s="1"/>
  <c r="H538" i="1" s="1"/>
  <c r="APD815" i="1"/>
  <c r="APE820" i="1" s="1"/>
  <c r="P557" i="1" s="1"/>
  <c r="APD827" i="1"/>
  <c r="APE832" i="1" s="1"/>
  <c r="X621" i="1" s="1"/>
  <c r="APD839" i="1"/>
  <c r="APE844" i="1" s="1"/>
  <c r="AF627" i="1" s="1"/>
  <c r="AOC870" i="1" l="1"/>
  <c r="P494" i="1" s="1"/>
  <c r="AMA870" i="1"/>
  <c r="P470" i="1" s="1"/>
  <c r="ALR870" i="1"/>
  <c r="P496" i="1" s="1"/>
  <c r="AOU870" i="1"/>
  <c r="T488" i="1" s="1"/>
  <c r="AMS870" i="1"/>
  <c r="P487" i="1" s="1"/>
  <c r="AMB802" i="1"/>
  <c r="D623" i="1" s="1"/>
  <c r="AOD802" i="1"/>
  <c r="D593" i="1" s="1"/>
  <c r="AOM802" i="1"/>
  <c r="ALS802" i="1"/>
  <c r="D626" i="1" s="1"/>
  <c r="YB797" i="1"/>
  <c r="G9" i="1" l="1"/>
  <c r="G94" i="1"/>
  <c r="G96" i="1"/>
  <c r="G66" i="1"/>
  <c r="G87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82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2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58" i="1" s="1"/>
  <c r="BAG868" i="1"/>
  <c r="AW536" i="1" s="1"/>
  <c r="AZO808" i="1"/>
  <c r="H581" i="1" s="1"/>
  <c r="AVB808" i="1"/>
  <c r="AYN832" i="1"/>
  <c r="X647" i="1" s="1"/>
  <c r="ATI868" i="1"/>
  <c r="AXV844" i="1"/>
  <c r="AF544" i="1" s="1"/>
  <c r="AZF868" i="1"/>
  <c r="AW626" i="1" s="1"/>
  <c r="AWU850" i="1"/>
  <c r="AJ612" i="1" s="1"/>
  <c r="AXV868" i="1"/>
  <c r="AW646" i="1" s="1"/>
  <c r="ARG850" i="1"/>
  <c r="AZO856" i="1"/>
  <c r="AN635" i="1" s="1"/>
  <c r="AZO814" i="1"/>
  <c r="L608" i="1" s="1"/>
  <c r="ASZ808" i="1"/>
  <c r="H643" i="1" s="1"/>
  <c r="AXM820" i="1"/>
  <c r="P611" i="1" s="1"/>
  <c r="ASH832" i="1"/>
  <c r="X563" i="1" s="1"/>
  <c r="AUJ820" i="1"/>
  <c r="AQX814" i="1"/>
  <c r="AYN868" i="1"/>
  <c r="AW585" i="1" s="1"/>
  <c r="AUA862" i="1"/>
  <c r="AXM838" i="1"/>
  <c r="AB570" i="1" s="1"/>
  <c r="AWC802" i="1"/>
  <c r="AVK826" i="1"/>
  <c r="ASQ856" i="1"/>
  <c r="AYW826" i="1"/>
  <c r="T581" i="1" s="1"/>
  <c r="AQX826" i="1"/>
  <c r="AUS814" i="1"/>
  <c r="AUS808" i="1"/>
  <c r="AZX856" i="1"/>
  <c r="AN652" i="1" s="1"/>
  <c r="AVK844" i="1"/>
  <c r="AUJ808" i="1"/>
  <c r="AXV808" i="1"/>
  <c r="H520" i="1" s="1"/>
  <c r="AZX850" i="1"/>
  <c r="AJ561" i="1" s="1"/>
  <c r="ATR862" i="1"/>
  <c r="AQO814" i="1"/>
  <c r="L600" i="1" s="1"/>
  <c r="AZX814" i="1"/>
  <c r="L631" i="1" s="1"/>
  <c r="ASQ862" i="1"/>
  <c r="ASQ820" i="1"/>
  <c r="ATR820" i="1"/>
  <c r="AWC838" i="1"/>
  <c r="ARY850" i="1"/>
  <c r="AZX844" i="1"/>
  <c r="AF631" i="1" s="1"/>
  <c r="AYN856" i="1"/>
  <c r="AN625" i="1" s="1"/>
  <c r="AZX862" i="1"/>
  <c r="AR619" i="1" s="1"/>
  <c r="AVT820" i="1"/>
  <c r="AZF820" i="1"/>
  <c r="P601" i="1" s="1"/>
  <c r="AUA820" i="1"/>
  <c r="AQO838" i="1"/>
  <c r="AB548" i="1" s="1"/>
  <c r="AYW862" i="1"/>
  <c r="AR580" i="1" s="1"/>
  <c r="ARP862" i="1"/>
  <c r="AYN862" i="1"/>
  <c r="AR608" i="1" s="1"/>
  <c r="AVK862" i="1"/>
  <c r="AXV826" i="1"/>
  <c r="T652" i="1" s="1"/>
  <c r="ASQ808" i="1"/>
  <c r="AVT862" i="1"/>
  <c r="AXV862" i="1"/>
  <c r="AR648" i="1" s="1"/>
  <c r="AWU820" i="1"/>
  <c r="P650" i="1" s="1"/>
  <c r="AZX820" i="1"/>
  <c r="P593" i="1" s="1"/>
  <c r="ASZ820" i="1"/>
  <c r="P573" i="1" s="1"/>
  <c r="AWU862" i="1"/>
  <c r="AR615" i="1" s="1"/>
  <c r="ATI832" i="1"/>
  <c r="ARY838" i="1"/>
  <c r="AUA808" i="1"/>
  <c r="AYE808" i="1"/>
  <c r="H557" i="1" s="1"/>
  <c r="AUJ814" i="1"/>
  <c r="AWU838" i="1"/>
  <c r="AB614" i="1" s="1"/>
  <c r="BAG808" i="1"/>
  <c r="H614" i="1" s="1"/>
  <c r="AVB820" i="1"/>
  <c r="ATI826" i="1"/>
  <c r="ARG808" i="1"/>
  <c r="AXD808" i="1"/>
  <c r="H592" i="1" s="1"/>
  <c r="AUA814" i="1"/>
  <c r="AVK814" i="1"/>
  <c r="AYN850" i="1"/>
  <c r="AJ613" i="1" s="1"/>
  <c r="AYE820" i="1"/>
  <c r="P522" i="1" s="1"/>
  <c r="AVK820" i="1"/>
  <c r="ARG832" i="1"/>
  <c r="AYW850" i="1"/>
  <c r="AJ595" i="1" s="1"/>
  <c r="ARP838" i="1"/>
  <c r="ATI850" i="1"/>
  <c r="AYN808" i="1"/>
  <c r="H543" i="1" s="1"/>
  <c r="AWU814" i="1"/>
  <c r="L532" i="1" s="1"/>
  <c r="AYN820" i="1"/>
  <c r="P614" i="1" s="1"/>
  <c r="AQX838" i="1"/>
  <c r="AWC808" i="1"/>
  <c r="AZX808" i="1"/>
  <c r="H635" i="1" s="1"/>
  <c r="BAG832" i="1"/>
  <c r="X551" i="1" s="1"/>
  <c r="AXV850" i="1"/>
  <c r="AJ625" i="1" s="1"/>
  <c r="AQO862" i="1"/>
  <c r="AR630" i="1" s="1"/>
  <c r="AUJ850" i="1"/>
  <c r="AQO826" i="1"/>
  <c r="T644" i="1" s="1"/>
  <c r="AUJ826" i="1"/>
  <c r="AYW838" i="1"/>
  <c r="AB533" i="1" s="1"/>
  <c r="AWL862" i="1"/>
  <c r="AUS838" i="1"/>
  <c r="AUS844" i="1"/>
  <c r="ARY862" i="1"/>
  <c r="ASZ850" i="1"/>
  <c r="AJ530" i="1" s="1"/>
  <c r="AUA838" i="1"/>
  <c r="ARG868" i="1"/>
  <c r="AUJ868" i="1"/>
  <c r="AVT868" i="1"/>
  <c r="AYW868" i="1"/>
  <c r="AW573" i="1" s="1"/>
  <c r="ARY820" i="1"/>
  <c r="AUS862" i="1"/>
  <c r="AWC850" i="1"/>
  <c r="AUA850" i="1"/>
  <c r="AWL808" i="1"/>
  <c r="ASZ826" i="1"/>
  <c r="T651" i="1" s="1"/>
  <c r="ASZ868" i="1"/>
  <c r="AW621" i="1" s="1"/>
  <c r="AZF826" i="1"/>
  <c r="T577" i="1" s="1"/>
  <c r="AUA856" i="1"/>
  <c r="AWL856" i="1"/>
  <c r="AXD820" i="1"/>
  <c r="P646" i="1" s="1"/>
  <c r="AYW820" i="1"/>
  <c r="P617" i="1" s="1"/>
  <c r="AQO820" i="1"/>
  <c r="P615" i="1" s="1"/>
  <c r="AXM844" i="1"/>
  <c r="AF542" i="1" s="1"/>
  <c r="AUA868" i="1"/>
  <c r="ARY832" i="1"/>
  <c r="AUS832" i="1"/>
  <c r="AWB870" i="1"/>
  <c r="AWC832" i="1"/>
  <c r="BAG850" i="1"/>
  <c r="AJ622" i="1" s="1"/>
  <c r="AWU844" i="1"/>
  <c r="AF567" i="1" s="1"/>
  <c r="BAG844" i="1"/>
  <c r="AF537" i="1" s="1"/>
  <c r="AVT850" i="1"/>
  <c r="AXM814" i="1"/>
  <c r="L618" i="1" s="1"/>
  <c r="ARP820" i="1"/>
  <c r="AUS820" i="1"/>
  <c r="ARG814" i="1"/>
  <c r="ARG820" i="1"/>
  <c r="ASZ838" i="1"/>
  <c r="AB632" i="1" s="1"/>
  <c r="AYN844" i="1"/>
  <c r="AF621" i="1" s="1"/>
  <c r="AVB856" i="1"/>
  <c r="ASQ838" i="1"/>
  <c r="ARP844" i="1"/>
  <c r="AYE844" i="1"/>
  <c r="AF582" i="1" s="1"/>
  <c r="AWL820" i="1"/>
  <c r="AVK808" i="1"/>
  <c r="AYE814" i="1"/>
  <c r="L629" i="1" s="1"/>
  <c r="AUS826" i="1"/>
  <c r="AXM826" i="1"/>
  <c r="T591" i="1" s="1"/>
  <c r="AYN814" i="1"/>
  <c r="L556" i="1" s="1"/>
  <c r="ASH838" i="1"/>
  <c r="AB585" i="1" s="1"/>
  <c r="AVT838" i="1"/>
  <c r="AVK838" i="1"/>
  <c r="BAG826" i="1"/>
  <c r="T556" i="1" s="1"/>
  <c r="AXD850" i="1"/>
  <c r="AJ645" i="1" s="1"/>
  <c r="ATI856" i="1"/>
  <c r="AXM856" i="1"/>
  <c r="AN564" i="1" s="1"/>
  <c r="AQX868" i="1"/>
  <c r="ARY868" i="1"/>
  <c r="AYE868" i="1"/>
  <c r="AW578" i="1" s="1"/>
  <c r="AUS868" i="1"/>
  <c r="AXM868" i="1"/>
  <c r="AW600" i="1" s="1"/>
  <c r="AVB862" i="1"/>
  <c r="AWL850" i="1"/>
  <c r="AWL832" i="1"/>
  <c r="BAG862" i="1"/>
  <c r="AR634" i="1" s="1"/>
  <c r="AYE832" i="1"/>
  <c r="X581" i="1" s="1"/>
  <c r="AWU808" i="1"/>
  <c r="H556" i="1" s="1"/>
  <c r="AUA826" i="1"/>
  <c r="AVT826" i="1"/>
  <c r="AWC826" i="1"/>
  <c r="AZO820" i="1"/>
  <c r="P529" i="1" s="1"/>
  <c r="AUJ838" i="1"/>
  <c r="ARG856" i="1"/>
  <c r="BAG856" i="1"/>
  <c r="AN546" i="1" s="1"/>
  <c r="AXV820" i="1"/>
  <c r="P591" i="1" s="1"/>
  <c r="ATR856" i="1"/>
  <c r="AXD856" i="1"/>
  <c r="AN620" i="1" s="1"/>
  <c r="AZF838" i="1"/>
  <c r="AB520" i="1" s="1"/>
  <c r="ARP826" i="1"/>
  <c r="ASH844" i="1"/>
  <c r="AF635" i="1" s="1"/>
  <c r="AUA844" i="1"/>
  <c r="AQX832" i="1"/>
  <c r="AVB832" i="1"/>
  <c r="AXD832" i="1"/>
  <c r="X543" i="1" s="1"/>
  <c r="ASQ832" i="1"/>
  <c r="AWU832" i="1"/>
  <c r="X641" i="1" s="1"/>
  <c r="AZF832" i="1"/>
  <c r="X532" i="1" s="1"/>
  <c r="ARG838" i="1"/>
  <c r="AXV838" i="1"/>
  <c r="AB649" i="1" s="1"/>
  <c r="AQX844" i="1"/>
  <c r="AVB844" i="1"/>
  <c r="AXD844" i="1"/>
  <c r="AF606" i="1" s="1"/>
  <c r="ASH850" i="1"/>
  <c r="AJ554" i="1" s="1"/>
  <c r="AVB814" i="1"/>
  <c r="AVT814" i="1"/>
  <c r="ATR826" i="1"/>
  <c r="AZO844" i="1"/>
  <c r="AF552" i="1" s="1"/>
  <c r="ASQ814" i="1"/>
  <c r="BAG838" i="1"/>
  <c r="AB523" i="1" s="1"/>
  <c r="AVB802" i="1"/>
  <c r="AVA870" i="1"/>
  <c r="AVK856" i="1"/>
  <c r="AQO808" i="1"/>
  <c r="H534" i="1" s="1"/>
  <c r="ATI808" i="1"/>
  <c r="ASZ862" i="1"/>
  <c r="AR652" i="1" s="1"/>
  <c r="AXM862" i="1"/>
  <c r="AR633" i="1" s="1"/>
  <c r="ATR814" i="1"/>
  <c r="AZF814" i="1"/>
  <c r="L607" i="1" s="1"/>
  <c r="AVB826" i="1"/>
  <c r="AWL826" i="1"/>
  <c r="AZX826" i="1"/>
  <c r="T628" i="1" s="1"/>
  <c r="AUJ856" i="1"/>
  <c r="AVT856" i="1"/>
  <c r="AZX838" i="1"/>
  <c r="AB600" i="1" s="1"/>
  <c r="AYE838" i="1"/>
  <c r="AB634" i="1" s="1"/>
  <c r="AVT844" i="1"/>
  <c r="AZF844" i="1"/>
  <c r="AF564" i="1" s="1"/>
  <c r="AXV856" i="1"/>
  <c r="AN568" i="1" s="1"/>
  <c r="ARP868" i="1"/>
  <c r="ASH868" i="1"/>
  <c r="AW596" i="1" s="1"/>
  <c r="AVK868" i="1"/>
  <c r="AZX868" i="1"/>
  <c r="AW652" i="1" s="1"/>
  <c r="ARG862" i="1"/>
  <c r="AYE850" i="1"/>
  <c r="AJ533" i="1" s="1"/>
  <c r="AWC814" i="1"/>
  <c r="ARP856" i="1"/>
  <c r="ARY814" i="1"/>
  <c r="ASZ814" i="1"/>
  <c r="L649" i="1" s="1"/>
  <c r="AYW814" i="1"/>
  <c r="L650" i="1" s="1"/>
  <c r="AQX862" i="1"/>
  <c r="AZF862" i="1"/>
  <c r="AR600" i="1" s="1"/>
  <c r="ARY808" i="1"/>
  <c r="ARG826" i="1"/>
  <c r="AXD826" i="1"/>
  <c r="T580" i="1" s="1"/>
  <c r="ASH862" i="1"/>
  <c r="AR585" i="1" s="1"/>
  <c r="AQX820" i="1"/>
  <c r="AZO838" i="1"/>
  <c r="AB596" i="1" s="1"/>
  <c r="AUS856" i="1"/>
  <c r="ATI862" i="1"/>
  <c r="AWL868" i="1"/>
  <c r="AYW808" i="1"/>
  <c r="H640" i="1" s="1"/>
  <c r="ASQ850" i="1"/>
  <c r="AUJ844" i="1"/>
  <c r="ASH826" i="1"/>
  <c r="T606" i="1" s="1"/>
  <c r="ARP832" i="1"/>
  <c r="AVK832" i="1"/>
  <c r="ATR832" i="1"/>
  <c r="ASZ832" i="1"/>
  <c r="X636" i="1" s="1"/>
  <c r="AXM832" i="1"/>
  <c r="X574" i="1" s="1"/>
  <c r="AZO832" i="1"/>
  <c r="X561" i="1" s="1"/>
  <c r="AZF850" i="1"/>
  <c r="AJ522" i="1" s="1"/>
  <c r="ASZ856" i="1"/>
  <c r="AN547" i="1" s="1"/>
  <c r="AVB838" i="1"/>
  <c r="AYN838" i="1"/>
  <c r="AB639" i="1" s="1"/>
  <c r="ASQ844" i="1"/>
  <c r="ATR850" i="1"/>
  <c r="AYW844" i="1"/>
  <c r="AF609" i="1" s="1"/>
  <c r="AZF808" i="1"/>
  <c r="H615" i="1" s="1"/>
  <c r="ATI844" i="1"/>
  <c r="ARP814" i="1"/>
  <c r="AWL814" i="1"/>
  <c r="AYW832" i="1"/>
  <c r="X591" i="1" s="1"/>
  <c r="AQX808" i="1"/>
  <c r="ATR808" i="1"/>
  <c r="AVT808" i="1"/>
  <c r="AXV814" i="1"/>
  <c r="L612" i="1" s="1"/>
  <c r="ARY826" i="1"/>
  <c r="ATI838" i="1"/>
  <c r="ASH820" i="1"/>
  <c r="P545" i="1" s="1"/>
  <c r="AWC862" i="1"/>
  <c r="ASH808" i="1"/>
  <c r="H606" i="1" s="1"/>
  <c r="AXD814" i="1"/>
  <c r="L605" i="1" s="1"/>
  <c r="ATI814" i="1"/>
  <c r="BAG814" i="1"/>
  <c r="L569" i="1" s="1"/>
  <c r="ASH814" i="1"/>
  <c r="L624" i="1" s="1"/>
  <c r="AWU826" i="1"/>
  <c r="T544" i="1" s="1"/>
  <c r="AZF856" i="1"/>
  <c r="AN614" i="1" s="1"/>
  <c r="ATR838" i="1"/>
  <c r="AYN826" i="1"/>
  <c r="T595" i="1" s="1"/>
  <c r="ATR844" i="1"/>
  <c r="AUS850" i="1"/>
  <c r="ARY802" i="1"/>
  <c r="ARX870" i="1"/>
  <c r="AQO868" i="1"/>
  <c r="AW543" i="1" s="1"/>
  <c r="ATR868" i="1"/>
  <c r="ASQ868" i="1"/>
  <c r="AXV832" i="1"/>
  <c r="X646" i="1" s="1"/>
  <c r="BAG820" i="1"/>
  <c r="P535" i="1" s="1"/>
  <c r="ARP850" i="1"/>
  <c r="AXM850" i="1"/>
  <c r="AJ621" i="1" s="1"/>
  <c r="AVB850" i="1"/>
  <c r="ASH856" i="1"/>
  <c r="AN647" i="1" s="1"/>
  <c r="AYE856" i="1"/>
  <c r="AN589" i="1" s="1"/>
  <c r="ASQ826" i="1"/>
  <c r="AUJ862" i="1"/>
  <c r="ARG844" i="1"/>
  <c r="AWL844" i="1"/>
  <c r="AXD862" i="1"/>
  <c r="AR595" i="1" s="1"/>
  <c r="ARP808" i="1"/>
  <c r="AXM808" i="1"/>
  <c r="H552" i="1" s="1"/>
  <c r="AVB868" i="1"/>
  <c r="AZO826" i="1"/>
  <c r="T593" i="1" s="1"/>
  <c r="AQX850" i="1"/>
  <c r="AWL838" i="1"/>
  <c r="AQX856" i="1"/>
  <c r="AWC856" i="1"/>
  <c r="ATI820" i="1"/>
  <c r="AZO862" i="1"/>
  <c r="AR618" i="1" s="1"/>
  <c r="AWC820" i="1"/>
  <c r="AWU868" i="1"/>
  <c r="AW637" i="1" s="1"/>
  <c r="AQO856" i="1"/>
  <c r="AN599" i="1" s="1"/>
  <c r="AQO850" i="1"/>
  <c r="AJ638" i="1" s="1"/>
  <c r="AVK850" i="1"/>
  <c r="AYE826" i="1"/>
  <c r="T551" i="1" s="1"/>
  <c r="ASZ844" i="1"/>
  <c r="AF562" i="1" s="1"/>
  <c r="AQO832" i="1"/>
  <c r="X622" i="1" s="1"/>
  <c r="AUJ832" i="1"/>
  <c r="AUA832" i="1"/>
  <c r="AVT832" i="1"/>
  <c r="AZX832" i="1"/>
  <c r="X596" i="1" s="1"/>
  <c r="AZO850" i="1"/>
  <c r="AJ564" i="1" s="1"/>
  <c r="ARY856" i="1"/>
  <c r="AXD838" i="1"/>
  <c r="AB561" i="1" s="1"/>
  <c r="AQO844" i="1"/>
  <c r="AF651" i="1" s="1"/>
  <c r="ARY844" i="1"/>
  <c r="AWC844" i="1"/>
  <c r="AWU856" i="1"/>
  <c r="AN643" i="1" s="1"/>
  <c r="AYW856" i="1"/>
  <c r="AN641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1" i="1" s="1"/>
  <c r="G381" i="1" s="1"/>
  <c r="B112" i="5"/>
  <c r="B59" i="5"/>
  <c r="E388" i="1" s="1"/>
  <c r="B61" i="5"/>
  <c r="E398" i="1" s="1"/>
  <c r="G398" i="1" s="1"/>
  <c r="B137" i="5"/>
  <c r="E392" i="1" s="1"/>
  <c r="B134" i="5"/>
  <c r="E385" i="1" s="1"/>
  <c r="B138" i="5"/>
  <c r="E366" i="1" s="1"/>
  <c r="B129" i="5"/>
  <c r="E393" i="1" s="1"/>
  <c r="B71" i="5"/>
  <c r="E368" i="1" s="1"/>
  <c r="B43" i="5"/>
  <c r="E379" i="1" s="1"/>
  <c r="B103" i="5"/>
  <c r="E386" i="1" s="1"/>
  <c r="B99" i="5"/>
  <c r="E362" i="1" s="1"/>
  <c r="G362" i="1" s="1"/>
  <c r="B127" i="5"/>
  <c r="E369" i="1" s="1"/>
  <c r="B125" i="5"/>
  <c r="E382" i="1" s="1"/>
  <c r="B29" i="5"/>
  <c r="E376" i="1" s="1"/>
  <c r="B53" i="5"/>
  <c r="E367" i="1" s="1"/>
  <c r="G367" i="1" s="1"/>
  <c r="B116" i="5"/>
  <c r="E370" i="1" s="1"/>
  <c r="G370" i="1" s="1"/>
  <c r="B15" i="5"/>
  <c r="E390" i="1" s="1"/>
  <c r="B37" i="5"/>
  <c r="E391" i="1" s="1"/>
  <c r="B93" i="5"/>
  <c r="E389" i="1" s="1"/>
  <c r="B64" i="5"/>
  <c r="E374" i="1" s="1"/>
  <c r="B111" i="5"/>
  <c r="E399" i="1" s="1"/>
  <c r="B86" i="5"/>
  <c r="E378" i="1" s="1"/>
  <c r="B83" i="5"/>
  <c r="E365" i="1" s="1"/>
  <c r="B55" i="5"/>
  <c r="E380" i="1" s="1"/>
  <c r="B132" i="5"/>
  <c r="E375" i="1" s="1"/>
  <c r="B139" i="5"/>
  <c r="E384" i="1" s="1"/>
  <c r="B92" i="5"/>
  <c r="E373" i="1" s="1"/>
  <c r="G373" i="1" s="1"/>
  <c r="B20" i="5"/>
  <c r="E383" i="1" s="1"/>
  <c r="E377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4" i="1" l="1"/>
  <c r="G403" i="1"/>
  <c r="G399" i="1"/>
  <c r="G400" i="1"/>
  <c r="G365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7" i="1" s="1"/>
  <c r="G337" i="1" s="1"/>
  <c r="B174" i="5"/>
  <c r="E450" i="1" s="1"/>
  <c r="B173" i="5"/>
  <c r="E449" i="1" s="1"/>
  <c r="B97" i="5"/>
  <c r="E344" i="1" s="1"/>
  <c r="B78" i="5"/>
  <c r="E352" i="1" s="1"/>
  <c r="B77" i="5"/>
  <c r="E343" i="1" s="1"/>
  <c r="B72" i="5"/>
  <c r="E336" i="1" s="1"/>
  <c r="G336" i="1" s="1"/>
  <c r="B57" i="5"/>
  <c r="E348" i="1" s="1"/>
  <c r="G348" i="1" s="1"/>
  <c r="B54" i="5"/>
  <c r="E345" i="1" s="1"/>
  <c r="B51" i="5"/>
  <c r="E355" i="1" s="1"/>
  <c r="B45" i="5"/>
  <c r="E328" i="1" s="1"/>
  <c r="G328" i="1" s="1"/>
  <c r="B155" i="5"/>
  <c r="E448" i="1" s="1"/>
  <c r="B32" i="5"/>
  <c r="E361" i="1" s="1"/>
  <c r="B27" i="5"/>
  <c r="E342" i="1" s="1"/>
  <c r="G342" i="1" s="1"/>
  <c r="B23" i="5"/>
  <c r="E340" i="1" s="1"/>
  <c r="G340" i="1" s="1"/>
  <c r="B10" i="5"/>
  <c r="E347" i="1" s="1"/>
  <c r="G347" i="1" s="1"/>
  <c r="B133" i="5"/>
  <c r="E350" i="1" s="1"/>
  <c r="B89" i="5"/>
  <c r="E356" i="1" s="1"/>
  <c r="G389" i="1" l="1"/>
  <c r="G364" i="1"/>
  <c r="G345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1" i="1" s="1"/>
  <c r="AZE870" i="1"/>
  <c r="T485" i="1" s="1"/>
  <c r="AWU802" i="1"/>
  <c r="D525" i="1" s="1"/>
  <c r="AWT870" i="1"/>
  <c r="AYE802" i="1"/>
  <c r="D535" i="1" s="1"/>
  <c r="AYD870" i="1"/>
  <c r="ASH802" i="1"/>
  <c r="D585" i="1" s="1"/>
  <c r="ASG870" i="1"/>
  <c r="T489" i="1" s="1"/>
  <c r="AYW802" i="1"/>
  <c r="D636" i="1" s="1"/>
  <c r="AYV870" i="1"/>
  <c r="T501" i="1" s="1"/>
  <c r="ALA802" i="1"/>
  <c r="D606" i="1" s="1"/>
  <c r="AKZ870" i="1"/>
  <c r="P472" i="1" s="1"/>
  <c r="ALI870" i="1"/>
  <c r="P483" i="1" s="1"/>
  <c r="ALJ802" i="1"/>
  <c r="D579" i="1" s="1"/>
  <c r="ANT870" i="1"/>
  <c r="P492" i="1" s="1"/>
  <c r="ANU802" i="1"/>
  <c r="D582" i="1" s="1"/>
  <c r="AMJ870" i="1"/>
  <c r="P468" i="1" s="1"/>
  <c r="AMK802" i="1"/>
  <c r="D524" i="1" s="1"/>
  <c r="APE802" i="1"/>
  <c r="D568" i="1" s="1"/>
  <c r="APD870" i="1"/>
  <c r="P477" i="1" s="1"/>
  <c r="ANL802" i="1"/>
  <c r="D540" i="1" s="1"/>
  <c r="ANK870" i="1"/>
  <c r="P482" i="1" s="1"/>
  <c r="ANB870" i="1"/>
  <c r="P495" i="1" s="1"/>
  <c r="ANC802" i="1"/>
  <c r="D605" i="1" s="1"/>
  <c r="AKQ870" i="1"/>
  <c r="P486" i="1" s="1"/>
  <c r="AKR802" i="1"/>
  <c r="D616" i="1" s="1"/>
  <c r="APN802" i="1"/>
  <c r="D562" i="1" s="1"/>
  <c r="APM870" i="1"/>
  <c r="T492" i="1" s="1"/>
  <c r="BBY870" i="1"/>
  <c r="T475" i="1" s="1"/>
  <c r="BBZ802" i="1"/>
  <c r="D533" i="1" s="1"/>
  <c r="BFB870" i="1"/>
  <c r="T500" i="1" s="1"/>
  <c r="BFC802" i="1"/>
  <c r="D538" i="1" s="1"/>
  <c r="BGD802" i="1"/>
  <c r="D581" i="1" s="1"/>
  <c r="BGC870" i="1"/>
  <c r="T486" i="1" s="1"/>
  <c r="BAP802" i="1"/>
  <c r="D577" i="1" s="1"/>
  <c r="BAO870" i="1"/>
  <c r="T470" i="1" s="1"/>
  <c r="BCH870" i="1"/>
  <c r="T495" i="1" s="1"/>
  <c r="BCI802" i="1"/>
  <c r="D526" i="1" s="1"/>
  <c r="BCQ870" i="1"/>
  <c r="T482" i="1" s="1"/>
  <c r="BCR802" i="1"/>
  <c r="D523" i="1" s="1"/>
  <c r="BEK802" i="1"/>
  <c r="D648" i="1" s="1"/>
  <c r="BEJ870" i="1"/>
  <c r="T499" i="1" s="1"/>
  <c r="BGM802" i="1"/>
  <c r="D609" i="1" s="1"/>
  <c r="BGL870" i="1"/>
  <c r="T481" i="1" s="1"/>
  <c r="BBP870" i="1"/>
  <c r="T468" i="1" s="1"/>
  <c r="BBQ802" i="1"/>
  <c r="D608" i="1" s="1"/>
  <c r="BFK870" i="1"/>
  <c r="BFL802" i="1"/>
  <c r="D529" i="1" s="1"/>
  <c r="BAX870" i="1"/>
  <c r="T473" i="1" s="1"/>
  <c r="BAY802" i="1"/>
  <c r="D530" i="1" s="1"/>
  <c r="BDI870" i="1"/>
  <c r="T474" i="1" s="1"/>
  <c r="BDJ802" i="1"/>
  <c r="D578" i="1" s="1"/>
  <c r="BCZ870" i="1"/>
  <c r="T477" i="1" s="1"/>
  <c r="BDA802" i="1"/>
  <c r="D557" i="1" s="1"/>
  <c r="BES870" i="1"/>
  <c r="T497" i="1" s="1"/>
  <c r="BET802" i="1"/>
  <c r="D576" i="1" s="1"/>
  <c r="BGV802" i="1"/>
  <c r="D588" i="1" s="1"/>
  <c r="BGU870" i="1"/>
  <c r="T491" i="1" s="1"/>
  <c r="BBG870" i="1"/>
  <c r="T472" i="1" s="1"/>
  <c r="BBH802" i="1"/>
  <c r="D541" i="1" s="1"/>
  <c r="BDR870" i="1"/>
  <c r="BDS802" i="1"/>
  <c r="D522" i="1" s="1"/>
  <c r="BEA870" i="1"/>
  <c r="T498" i="1" s="1"/>
  <c r="BEB802" i="1"/>
  <c r="D570" i="1" s="1"/>
  <c r="BFU802" i="1"/>
  <c r="D519" i="1" s="1"/>
  <c r="BFT870" i="1"/>
  <c r="T483" i="1" s="1"/>
  <c r="BHD870" i="1"/>
  <c r="T480" i="1" s="1"/>
  <c r="BHE802" i="1"/>
  <c r="D592" i="1" s="1"/>
  <c r="ASP870" i="1"/>
  <c r="ASQ802" i="1"/>
  <c r="AZW870" i="1"/>
  <c r="T504" i="1" s="1"/>
  <c r="AZX802" i="1"/>
  <c r="D620" i="1" s="1"/>
  <c r="AQO802" i="1"/>
  <c r="D607" i="1" s="1"/>
  <c r="AQN870" i="1"/>
  <c r="T494" i="1" s="1"/>
  <c r="AXV802" i="1"/>
  <c r="D589" i="1" s="1"/>
  <c r="AXU870" i="1"/>
  <c r="AQW870" i="1"/>
  <c r="AQX802" i="1"/>
  <c r="ARP802" i="1"/>
  <c r="ARO870" i="1"/>
  <c r="BAG802" i="1"/>
  <c r="D602" i="1" s="1"/>
  <c r="BAF870" i="1"/>
  <c r="T469" i="1" s="1"/>
  <c r="ATI802" i="1"/>
  <c r="ATH870" i="1"/>
  <c r="AZN870" i="1"/>
  <c r="T478" i="1" s="1"/>
  <c r="AZO802" i="1"/>
  <c r="D544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4" i="1" s="1"/>
  <c r="AXL870" i="1"/>
  <c r="AVK802" i="1"/>
  <c r="AVJ870" i="1"/>
  <c r="AXD802" i="1"/>
  <c r="D559" i="1" s="1"/>
  <c r="AXC870" i="1"/>
  <c r="AUA802" i="1"/>
  <c r="ATZ870" i="1"/>
  <c r="AVS870" i="1"/>
  <c r="AVT802" i="1"/>
  <c r="ARF870" i="1"/>
  <c r="ARG802" i="1"/>
  <c r="AYM870" i="1"/>
  <c r="AYN802" i="1"/>
  <c r="D627" i="1" s="1"/>
  <c r="AHX814" i="1"/>
  <c r="L630" i="1" s="1"/>
  <c r="AQF814" i="1"/>
  <c r="L601" i="1" s="1"/>
  <c r="AIP814" i="1"/>
  <c r="L623" i="1" s="1"/>
  <c r="AHO814" i="1"/>
  <c r="L620" i="1" s="1"/>
  <c r="AJQ814" i="1"/>
  <c r="L524" i="1" s="1"/>
  <c r="AIG814" i="1"/>
  <c r="L637" i="1" s="1"/>
  <c r="APW814" i="1"/>
  <c r="AJZ814" i="1"/>
  <c r="L540" i="1" s="1"/>
  <c r="AIY814" i="1"/>
  <c r="L609" i="1" s="1"/>
  <c r="AKI814" i="1"/>
  <c r="L529" i="1" s="1"/>
  <c r="AJH814" i="1"/>
  <c r="L584" i="1" s="1"/>
  <c r="AJZ838" i="1"/>
  <c r="AB519" i="1" s="1"/>
  <c r="AHX850" i="1"/>
  <c r="AJ591" i="1" s="1"/>
  <c r="AJH850" i="1"/>
  <c r="AJ563" i="1" s="1"/>
  <c r="APW850" i="1"/>
  <c r="AIY838" i="1"/>
  <c r="AB532" i="1" s="1"/>
  <c r="AKI838" i="1"/>
  <c r="AB565" i="1" s="1"/>
  <c r="AIG868" i="1"/>
  <c r="AW548" i="1" s="1"/>
  <c r="AJQ868" i="1"/>
  <c r="AW517" i="1" s="1"/>
  <c r="AIY826" i="1"/>
  <c r="T562" i="1" s="1"/>
  <c r="AJZ826" i="1"/>
  <c r="T582" i="1" s="1"/>
  <c r="AKH870" i="1"/>
  <c r="P473" i="1" s="1"/>
  <c r="AKI802" i="1"/>
  <c r="D542" i="1" s="1"/>
  <c r="AIY802" i="1"/>
  <c r="D555" i="1" s="1"/>
  <c r="AIX870" i="1"/>
  <c r="P478" i="1" s="1"/>
  <c r="APV870" i="1"/>
  <c r="APW802" i="1"/>
  <c r="AHO820" i="1"/>
  <c r="P544" i="1" s="1"/>
  <c r="AIY820" i="1"/>
  <c r="P584" i="1" s="1"/>
  <c r="AKI820" i="1"/>
  <c r="P538" i="1" s="1"/>
  <c r="APW820" i="1"/>
  <c r="AHO808" i="1"/>
  <c r="H585" i="1" s="1"/>
  <c r="AJZ808" i="1"/>
  <c r="H641" i="1" s="1"/>
  <c r="AJH808" i="1"/>
  <c r="H605" i="1" s="1"/>
  <c r="APW808" i="1"/>
  <c r="AHO862" i="1"/>
  <c r="AR537" i="1" s="1"/>
  <c r="AJQ862" i="1"/>
  <c r="AR529" i="1" s="1"/>
  <c r="AIG862" i="1"/>
  <c r="AR596" i="1" s="1"/>
  <c r="APW862" i="1"/>
  <c r="AIG844" i="1"/>
  <c r="AF570" i="1" s="1"/>
  <c r="AJQ844" i="1"/>
  <c r="AF534" i="1" s="1"/>
  <c r="AIG832" i="1"/>
  <c r="X601" i="1" s="1"/>
  <c r="AIP832" i="1"/>
  <c r="X526" i="1" s="1"/>
  <c r="AHO856" i="1"/>
  <c r="AN536" i="1" s="1"/>
  <c r="AKI856" i="1"/>
  <c r="AN561" i="1" s="1"/>
  <c r="AJQ856" i="1"/>
  <c r="AN611" i="1" s="1"/>
  <c r="APW856" i="1"/>
  <c r="AIG850" i="1"/>
  <c r="AJ589" i="1" s="1"/>
  <c r="AJQ850" i="1"/>
  <c r="AJ562" i="1" s="1"/>
  <c r="AJZ850" i="1"/>
  <c r="AJ586" i="1" s="1"/>
  <c r="AJH838" i="1"/>
  <c r="AB595" i="1" s="1"/>
  <c r="AIP868" i="1"/>
  <c r="AW538" i="1" s="1"/>
  <c r="AJZ868" i="1"/>
  <c r="AW628" i="1" s="1"/>
  <c r="AHX826" i="1"/>
  <c r="T519" i="1" s="1"/>
  <c r="AJH826" i="1"/>
  <c r="T629" i="1" s="1"/>
  <c r="AJG870" i="1"/>
  <c r="AJH802" i="1"/>
  <c r="D550" i="1" s="1"/>
  <c r="AJY870" i="1"/>
  <c r="P480" i="1" s="1"/>
  <c r="AJZ802" i="1"/>
  <c r="D586" i="1" s="1"/>
  <c r="AHX820" i="1"/>
  <c r="P635" i="1" s="1"/>
  <c r="AJH820" i="1"/>
  <c r="P612" i="1" s="1"/>
  <c r="AQF820" i="1"/>
  <c r="P630" i="1" s="1"/>
  <c r="AHX808" i="1"/>
  <c r="H554" i="1" s="1"/>
  <c r="AKI808" i="1"/>
  <c r="H588" i="1" s="1"/>
  <c r="AJQ808" i="1"/>
  <c r="H616" i="1" s="1"/>
  <c r="AQF808" i="1"/>
  <c r="H629" i="1" s="1"/>
  <c r="AIP862" i="1"/>
  <c r="AR541" i="1" s="1"/>
  <c r="AJZ862" i="1"/>
  <c r="AR597" i="1" s="1"/>
  <c r="AQF862" i="1"/>
  <c r="AR643" i="1" s="1"/>
  <c r="AIP844" i="1"/>
  <c r="AF539" i="1" s="1"/>
  <c r="AJZ844" i="1"/>
  <c r="AF607" i="1" s="1"/>
  <c r="AJZ832" i="1"/>
  <c r="X549" i="1" s="1"/>
  <c r="AIY832" i="1"/>
  <c r="X518" i="1" s="1"/>
  <c r="AHX856" i="1"/>
  <c r="AN524" i="1" s="1"/>
  <c r="AIP856" i="1"/>
  <c r="AN572" i="1" s="1"/>
  <c r="AQF856" i="1"/>
  <c r="AN633" i="1" s="1"/>
  <c r="AHO850" i="1"/>
  <c r="AJ538" i="1" s="1"/>
  <c r="AIP850" i="1"/>
  <c r="AJ601" i="1" s="1"/>
  <c r="AHO838" i="1"/>
  <c r="AB609" i="1" s="1"/>
  <c r="AJQ838" i="1"/>
  <c r="AB559" i="1" s="1"/>
  <c r="AHX838" i="1"/>
  <c r="AB537" i="1" s="1"/>
  <c r="APW838" i="1"/>
  <c r="AHO868" i="1"/>
  <c r="AW544" i="1" s="1"/>
  <c r="AIY868" i="1"/>
  <c r="AW569" i="1" s="1"/>
  <c r="AKI868" i="1"/>
  <c r="AW639" i="1" s="1"/>
  <c r="APW868" i="1"/>
  <c r="AHO826" i="1"/>
  <c r="T576" i="1" s="1"/>
  <c r="AIG826" i="1"/>
  <c r="T620" i="1" s="1"/>
  <c r="AJQ826" i="1"/>
  <c r="T571" i="1" s="1"/>
  <c r="AHO802" i="1"/>
  <c r="D613" i="1" s="1"/>
  <c r="AHN870" i="1"/>
  <c r="P484" i="1" s="1"/>
  <c r="AIF870" i="1"/>
  <c r="P500" i="1" s="1"/>
  <c r="AIG802" i="1"/>
  <c r="D617" i="1" s="1"/>
  <c r="AJQ802" i="1"/>
  <c r="D552" i="1" s="1"/>
  <c r="AJP870" i="1"/>
  <c r="P467" i="1" s="1"/>
  <c r="AQE870" i="1"/>
  <c r="P504" i="1" s="1"/>
  <c r="AQF802" i="1"/>
  <c r="D584" i="1" s="1"/>
  <c r="AIG820" i="1"/>
  <c r="P569" i="1" s="1"/>
  <c r="AJQ820" i="1"/>
  <c r="P526" i="1" s="1"/>
  <c r="AIG808" i="1"/>
  <c r="H610" i="1" s="1"/>
  <c r="AIY862" i="1"/>
  <c r="AR563" i="1" s="1"/>
  <c r="AKI862" i="1"/>
  <c r="AR574" i="1" s="1"/>
  <c r="AHO844" i="1"/>
  <c r="AF548" i="1" s="1"/>
  <c r="AIY844" i="1"/>
  <c r="AF590" i="1" s="1"/>
  <c r="AKI844" i="1"/>
  <c r="AF521" i="1" s="1"/>
  <c r="APW844" i="1"/>
  <c r="AHO832" i="1"/>
  <c r="X548" i="1" s="1"/>
  <c r="AKI832" i="1"/>
  <c r="X521" i="1" s="1"/>
  <c r="AJH832" i="1"/>
  <c r="X593" i="1" s="1"/>
  <c r="APW832" i="1"/>
  <c r="AIG856" i="1"/>
  <c r="AN590" i="1" s="1"/>
  <c r="AIY856" i="1"/>
  <c r="AN533" i="1" s="1"/>
  <c r="AKI850" i="1"/>
  <c r="AJ647" i="1" s="1"/>
  <c r="AIY850" i="1"/>
  <c r="AJ526" i="1" s="1"/>
  <c r="AQF850" i="1"/>
  <c r="AJ611" i="1" s="1"/>
  <c r="AIP838" i="1"/>
  <c r="AB613" i="1" s="1"/>
  <c r="AIG838" i="1"/>
  <c r="AB619" i="1" s="1"/>
  <c r="AQF838" i="1"/>
  <c r="AB624" i="1" s="1"/>
  <c r="AHX868" i="1"/>
  <c r="AW571" i="1" s="1"/>
  <c r="AJH868" i="1"/>
  <c r="AW647" i="1" s="1"/>
  <c r="AQF868" i="1"/>
  <c r="AW622" i="1" s="1"/>
  <c r="AKI826" i="1"/>
  <c r="T559" i="1" s="1"/>
  <c r="AIP826" i="1"/>
  <c r="T634" i="1" s="1"/>
  <c r="APW826" i="1"/>
  <c r="AQF826" i="1"/>
  <c r="T588" i="1" s="1"/>
  <c r="AHW870" i="1"/>
  <c r="P485" i="1" s="1"/>
  <c r="AHX802" i="1"/>
  <c r="D590" i="1" s="1"/>
  <c r="AIO870" i="1"/>
  <c r="P488" i="1" s="1"/>
  <c r="AIP802" i="1"/>
  <c r="D520" i="1" s="1"/>
  <c r="AIP820" i="1"/>
  <c r="P608" i="1" s="1"/>
  <c r="AJZ820" i="1"/>
  <c r="P520" i="1" s="1"/>
  <c r="AIP808" i="1"/>
  <c r="H568" i="1" s="1"/>
  <c r="AIY808" i="1"/>
  <c r="H579" i="1" s="1"/>
  <c r="AJH862" i="1"/>
  <c r="AR647" i="1" s="1"/>
  <c r="AHX862" i="1"/>
  <c r="AR550" i="1" s="1"/>
  <c r="AHX844" i="1"/>
  <c r="AF620" i="1" s="1"/>
  <c r="AJH844" i="1"/>
  <c r="AF577" i="1" s="1"/>
  <c r="AQF844" i="1"/>
  <c r="AF599" i="1" s="1"/>
  <c r="AHX832" i="1"/>
  <c r="X618" i="1" s="1"/>
  <c r="AJQ832" i="1"/>
  <c r="X555" i="1" s="1"/>
  <c r="AQF832" i="1"/>
  <c r="X592" i="1" s="1"/>
  <c r="AJZ856" i="1"/>
  <c r="AN558" i="1" s="1"/>
  <c r="AJH856" i="1"/>
  <c r="AN520" i="1" s="1"/>
  <c r="T467" i="1" l="1"/>
  <c r="G20" i="1"/>
  <c r="T479" i="1"/>
  <c r="O300" i="1"/>
  <c r="G73" i="1"/>
  <c r="T496" i="1"/>
  <c r="T476" i="1"/>
  <c r="P497" i="1"/>
  <c r="T487" i="1"/>
  <c r="T484" i="1"/>
  <c r="T471" i="1"/>
  <c r="T490" i="1"/>
  <c r="N333" i="1"/>
  <c r="G40" i="1"/>
  <c r="O312" i="1"/>
  <c r="G78" i="1"/>
  <c r="O302" i="1"/>
  <c r="G45" i="1"/>
  <c r="O291" i="1"/>
  <c r="G105" i="1"/>
  <c r="G32" i="1"/>
  <c r="G12" i="1"/>
  <c r="O297" i="1"/>
  <c r="G138" i="1"/>
  <c r="O318" i="1"/>
  <c r="G77" i="1"/>
  <c r="O301" i="1"/>
  <c r="G122" i="1"/>
  <c r="O314" i="1"/>
  <c r="G58" i="1"/>
  <c r="O293" i="1"/>
  <c r="G121" i="1"/>
  <c r="O313" i="1"/>
  <c r="G64" i="1"/>
  <c r="O295" i="1"/>
  <c r="G83" i="1"/>
  <c r="O303" i="1"/>
  <c r="G124" i="1"/>
  <c r="O316" i="1"/>
  <c r="G95" i="1"/>
  <c r="G82" i="1"/>
  <c r="G6" i="1"/>
  <c r="G109" i="1"/>
  <c r="G100" i="1"/>
  <c r="O308" i="1"/>
  <c r="O305" i="1"/>
  <c r="O290" i="1"/>
  <c r="G88" i="1"/>
  <c r="O304" i="1"/>
  <c r="G103" i="1"/>
  <c r="O310" i="1"/>
  <c r="G123" i="1"/>
  <c r="O315" i="1"/>
  <c r="G91" i="1"/>
  <c r="O307" i="1"/>
  <c r="G50" i="1"/>
  <c r="O317" i="1"/>
  <c r="O292" i="1"/>
  <c r="O306" i="1"/>
  <c r="O309" i="1"/>
  <c r="O299" i="1"/>
  <c r="O288" i="1"/>
  <c r="G70" i="1"/>
  <c r="O298" i="1"/>
  <c r="G62" i="1"/>
  <c r="O294" i="1"/>
  <c r="G29" i="1"/>
  <c r="O289" i="1"/>
  <c r="G111" i="1"/>
  <c r="O311" i="1"/>
  <c r="G65" i="1"/>
  <c r="O296" i="1"/>
  <c r="G61" i="1"/>
  <c r="G7" i="1"/>
  <c r="G55" i="1"/>
  <c r="G97" i="1"/>
  <c r="G69" i="1"/>
  <c r="G126" i="1"/>
  <c r="G47" i="1"/>
  <c r="G90" i="1"/>
  <c r="G116" i="1"/>
  <c r="G131" i="1"/>
  <c r="G92" i="1"/>
  <c r="G89" i="1"/>
  <c r="G44" i="1"/>
  <c r="G108" i="1"/>
  <c r="G99" i="1"/>
  <c r="G71" i="1"/>
  <c r="G14" i="1"/>
  <c r="G34" i="1"/>
  <c r="G68" i="1"/>
  <c r="G59" i="1"/>
  <c r="G118" i="1"/>
  <c r="G57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7" i="1" s="1"/>
  <c r="B170" i="5"/>
  <c r="E444" i="1" s="1"/>
  <c r="B105" i="5"/>
  <c r="E357" i="1" s="1"/>
  <c r="B165" i="5"/>
  <c r="E455" i="1" s="1"/>
  <c r="G455" i="1" s="1"/>
  <c r="B73" i="5"/>
  <c r="E325" i="1" s="1"/>
  <c r="B69" i="5"/>
  <c r="E359" i="1" s="1"/>
  <c r="B62" i="5"/>
  <c r="E319" i="1" s="1"/>
  <c r="B33" i="5"/>
  <c r="E315" i="1" s="1"/>
  <c r="B25" i="5"/>
  <c r="E360" i="1" s="1"/>
  <c r="B13" i="5"/>
  <c r="E321" i="1" s="1"/>
  <c r="G321" i="1" s="1"/>
  <c r="G436" i="1" l="1"/>
  <c r="G447" i="1"/>
  <c r="G361" i="1"/>
  <c r="G372" i="1"/>
  <c r="B102" i="5"/>
  <c r="E296" i="1" s="1"/>
  <c r="B178" i="5"/>
  <c r="E453" i="1" s="1"/>
  <c r="B126" i="5"/>
  <c r="E292" i="1" s="1"/>
  <c r="B141" i="5"/>
  <c r="E302" i="1" s="1"/>
  <c r="G302" i="1" s="1"/>
  <c r="B65" i="5"/>
  <c r="E335" i="1" s="1"/>
  <c r="B82" i="5"/>
  <c r="E298" i="1" s="1"/>
  <c r="G298" i="1" s="1"/>
  <c r="B84" i="5"/>
  <c r="E316" i="1" s="1"/>
  <c r="B96" i="5"/>
  <c r="E291" i="1" s="1"/>
  <c r="B19" i="5"/>
  <c r="E329" i="1" s="1"/>
  <c r="B9" i="5"/>
  <c r="E288" i="1" s="1"/>
  <c r="B11" i="5"/>
  <c r="E354" i="1" s="1"/>
  <c r="G354" i="1" s="1"/>
  <c r="B76" i="5"/>
  <c r="E313" i="1" s="1"/>
  <c r="G313" i="1" s="1"/>
  <c r="B117" i="5"/>
  <c r="E346" i="1" s="1"/>
  <c r="G346" i="1" s="1"/>
  <c r="E353" i="1"/>
  <c r="B36" i="5"/>
  <c r="E334" i="1" s="1"/>
  <c r="B39" i="5"/>
  <c r="E301" i="1" s="1"/>
  <c r="B156" i="5"/>
  <c r="E412" i="1" s="1"/>
  <c r="B47" i="5"/>
  <c r="E358" i="1" s="1"/>
  <c r="B48" i="5"/>
  <c r="E308" i="1" s="1"/>
  <c r="G308" i="1" s="1"/>
  <c r="B60" i="5"/>
  <c r="E293" i="1" s="1"/>
  <c r="B109" i="5"/>
  <c r="E317" i="1" s="1"/>
  <c r="G317" i="1" s="1"/>
  <c r="B30" i="5"/>
  <c r="E300" i="1" s="1"/>
  <c r="B34" i="5"/>
  <c r="E305" i="1" s="1"/>
  <c r="B167" i="5"/>
  <c r="E461" i="1" s="1"/>
  <c r="B42" i="5"/>
  <c r="E322" i="1" s="1"/>
  <c r="G322" i="1" s="1"/>
  <c r="B147" i="5"/>
  <c r="E409" i="1" s="1"/>
  <c r="B17" i="5"/>
  <c r="E314" i="1" s="1"/>
  <c r="B22" i="5"/>
  <c r="E306" i="1" s="1"/>
  <c r="B50" i="5"/>
  <c r="E318" i="1" s="1"/>
  <c r="B66" i="5"/>
  <c r="E294" i="1" s="1"/>
  <c r="B67" i="5"/>
  <c r="E304" i="1" s="1"/>
  <c r="G304" i="1" s="1"/>
  <c r="B162" i="5"/>
  <c r="E459" i="1" s="1"/>
  <c r="G459" i="1" s="1"/>
  <c r="G383" i="1"/>
  <c r="B85" i="5"/>
  <c r="E330" i="1" s="1"/>
  <c r="B91" i="5"/>
  <c r="E312" i="1" s="1"/>
  <c r="B176" i="5"/>
  <c r="E416" i="1" s="1"/>
  <c r="B140" i="5"/>
  <c r="E326" i="1" s="1"/>
  <c r="B151" i="5"/>
  <c r="E457" i="1" s="1"/>
  <c r="B24" i="5"/>
  <c r="E339" i="1" s="1"/>
  <c r="B153" i="5"/>
  <c r="E458" i="1" s="1"/>
  <c r="B79" i="5"/>
  <c r="E341" i="1" s="1"/>
  <c r="B81" i="5"/>
  <c r="E333" i="1" s="1"/>
  <c r="G333" i="1" s="1"/>
  <c r="B166" i="5"/>
  <c r="E411" i="1" s="1"/>
  <c r="B100" i="5"/>
  <c r="E295" i="1" s="1"/>
  <c r="G295" i="1" s="1"/>
  <c r="B107" i="5"/>
  <c r="E311" i="1" s="1"/>
  <c r="B110" i="5"/>
  <c r="E320" i="1" s="1"/>
  <c r="B115" i="5"/>
  <c r="E289" i="1" s="1"/>
  <c r="B177" i="5"/>
  <c r="E452" i="1" s="1"/>
  <c r="G452" i="1" s="1"/>
  <c r="B101" i="5"/>
  <c r="E323" i="1" s="1"/>
  <c r="B7" i="5"/>
  <c r="B144" i="5"/>
  <c r="E456" i="1" s="1"/>
  <c r="B31" i="5"/>
  <c r="E307" i="1" s="1"/>
  <c r="B35" i="5"/>
  <c r="E349" i="1" s="1"/>
  <c r="B159" i="5"/>
  <c r="E460" i="1" s="1"/>
  <c r="G460" i="1" s="1"/>
  <c r="B164" i="5"/>
  <c r="E451" i="1" s="1"/>
  <c r="B90" i="5"/>
  <c r="E299" i="1" s="1"/>
  <c r="B98" i="5"/>
  <c r="E324" i="1" s="1"/>
  <c r="B106" i="5"/>
  <c r="E309" i="1" s="1"/>
  <c r="B120" i="5"/>
  <c r="E331" i="1" s="1"/>
  <c r="B121" i="5"/>
  <c r="E297" i="1" s="1"/>
  <c r="B122" i="5"/>
  <c r="E303" i="1" s="1"/>
  <c r="G303" i="1" s="1"/>
  <c r="B123" i="5"/>
  <c r="E310" i="1" s="1"/>
  <c r="G310" i="1" s="1"/>
  <c r="B135" i="5"/>
  <c r="E290" i="1" s="1"/>
  <c r="G290" i="1" s="1"/>
  <c r="G296" i="1" l="1"/>
  <c r="E338" i="1"/>
  <c r="G338" i="1" s="1"/>
  <c r="G461" i="1"/>
  <c r="G319" i="1"/>
  <c r="G371" i="1"/>
  <c r="G359" i="1"/>
  <c r="G431" i="1"/>
  <c r="G358" i="1"/>
  <c r="G382" i="1"/>
  <c r="G418" i="1"/>
  <c r="G428" i="1"/>
  <c r="G440" i="1"/>
  <c r="G443" i="1"/>
  <c r="G369" i="1"/>
  <c r="G412" i="1"/>
  <c r="G408" i="1"/>
  <c r="G427" i="1"/>
  <c r="G351" i="1"/>
  <c r="G289" i="1"/>
  <c r="G297" i="1"/>
  <c r="G451" i="1"/>
  <c r="G422" i="1"/>
  <c r="G327" i="1"/>
  <c r="G386" i="1"/>
  <c r="G448" i="1"/>
  <c r="G421" i="1"/>
  <c r="G323" i="1"/>
  <c r="G407" i="1"/>
  <c r="G388" i="1"/>
  <c r="G314" i="1"/>
  <c r="G350" i="1"/>
  <c r="G357" i="1"/>
  <c r="G449" i="1"/>
  <c r="G334" i="1"/>
  <c r="G330" i="1"/>
  <c r="G423" i="1"/>
  <c r="G442" i="1"/>
  <c r="G435" i="1"/>
  <c r="G458" i="1"/>
  <c r="G456" i="1"/>
  <c r="G355" i="1"/>
  <c r="G363" i="1"/>
  <c r="G438" i="1"/>
  <c r="G453" i="1"/>
  <c r="G450" i="1"/>
  <c r="G432" i="1"/>
  <c r="G379" i="1"/>
  <c r="G457" i="1"/>
  <c r="G293" i="1"/>
  <c r="G309" i="1"/>
  <c r="G301" i="1"/>
  <c r="G391" i="1"/>
  <c r="G425" i="1"/>
  <c r="G409" i="1"/>
  <c r="G353" i="1"/>
  <c r="G291" i="1"/>
  <c r="G331" i="1"/>
  <c r="G300" i="1"/>
  <c r="G434" i="1"/>
  <c r="G415" i="1"/>
  <c r="G413" i="1"/>
  <c r="G444" i="1"/>
  <c r="G329" i="1"/>
  <c r="G352" i="1"/>
  <c r="G312" i="1"/>
  <c r="G392" i="1"/>
  <c r="G416" i="1"/>
  <c r="G335" i="1"/>
  <c r="G341" i="1"/>
  <c r="G446" i="1"/>
  <c r="G360" i="1"/>
  <c r="G292" i="1"/>
  <c r="G426" i="1"/>
  <c r="G401" i="1"/>
  <c r="G307" i="1"/>
  <c r="G305" i="1"/>
  <c r="G339" i="1"/>
  <c r="G397" i="1"/>
  <c r="G325" i="1"/>
  <c r="G384" i="1"/>
  <c r="G306" i="1"/>
  <c r="G318" i="1"/>
  <c r="G430" i="1"/>
  <c r="G343" i="1"/>
  <c r="G411" i="1"/>
  <c r="G394" i="1"/>
  <c r="G406" i="1"/>
  <c r="G390" i="1"/>
  <c r="G320" i="1"/>
  <c r="G324" i="1"/>
  <c r="G429" i="1"/>
  <c r="G417" i="1"/>
  <c r="G424" i="1"/>
  <c r="G311" i="1"/>
  <c r="G410" i="1"/>
  <c r="G395" i="1"/>
  <c r="G344" i="1"/>
  <c r="G439" i="1"/>
  <c r="G366" i="1"/>
  <c r="G393" i="1"/>
  <c r="G316" i="1"/>
  <c r="G326" i="1"/>
  <c r="G315" i="1"/>
  <c r="G377" i="1"/>
  <c r="G356" i="1"/>
  <c r="G299" i="1"/>
  <c r="G380" i="1"/>
  <c r="G332" i="1"/>
  <c r="G368" i="1"/>
  <c r="G433" i="1"/>
  <c r="G376" i="1"/>
  <c r="G378" i="1"/>
  <c r="G349" i="1"/>
  <c r="G375" i="1"/>
  <c r="G374" i="1"/>
  <c r="G385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5" i="1" s="1"/>
  <c r="RG827" i="1"/>
  <c r="RH832" i="1" s="1"/>
  <c r="X637" i="1" s="1"/>
  <c r="XN832" i="1"/>
  <c r="X631" i="1" s="1"/>
  <c r="EC839" i="1"/>
  <c r="ED844" i="1" s="1"/>
  <c r="AF624" i="1" s="1"/>
  <c r="RG839" i="1"/>
  <c r="RH844" i="1" s="1"/>
  <c r="AF540" i="1" s="1"/>
  <c r="RG857" i="1"/>
  <c r="RH862" i="1" s="1"/>
  <c r="AR586" i="1" s="1"/>
  <c r="ACI857" i="1"/>
  <c r="ACJ862" i="1" s="1"/>
  <c r="ACI863" i="1"/>
  <c r="ACJ868" i="1" s="1"/>
  <c r="RQ832" i="1"/>
  <c r="X616" i="1" s="1"/>
  <c r="QO821" i="1"/>
  <c r="QP826" i="1" s="1"/>
  <c r="ABZ821" i="1"/>
  <c r="ACA826" i="1" s="1"/>
  <c r="VK827" i="1"/>
  <c r="VL832" i="1" s="1"/>
  <c r="FD839" i="1"/>
  <c r="FE844" i="1" s="1"/>
  <c r="AF601" i="1" s="1"/>
  <c r="VK839" i="1"/>
  <c r="VL844" i="1" s="1"/>
  <c r="EC809" i="1"/>
  <c r="ED814" i="1" s="1"/>
  <c r="L588" i="1" s="1"/>
  <c r="ACI815" i="1"/>
  <c r="ACJ820" i="1" s="1"/>
  <c r="WD826" i="1"/>
  <c r="HF839" i="1"/>
  <c r="HG844" i="1" s="1"/>
  <c r="AF618" i="1" s="1"/>
  <c r="AAY845" i="1"/>
  <c r="AAZ850" i="1" s="1"/>
  <c r="AJ604" i="1" s="1"/>
  <c r="ACI845" i="1"/>
  <c r="ACJ850" i="1" s="1"/>
  <c r="RQ814" i="1"/>
  <c r="L550" i="1" s="1"/>
  <c r="ZG832" i="1"/>
  <c r="X584" i="1" s="1"/>
  <c r="EC833" i="1"/>
  <c r="ED838" i="1" s="1"/>
  <c r="AB646" i="1" s="1"/>
  <c r="RQ850" i="1"/>
  <c r="AJ635" i="1" s="1"/>
  <c r="US845" i="1"/>
  <c r="UT850" i="1" s="1"/>
  <c r="QO803" i="1"/>
  <c r="QP808" i="1" s="1"/>
  <c r="FD809" i="1"/>
  <c r="FE814" i="1" s="1"/>
  <c r="L571" i="1" s="1"/>
  <c r="RG809" i="1"/>
  <c r="RH814" i="1" s="1"/>
  <c r="L610" i="1" s="1"/>
  <c r="ABQ815" i="1"/>
  <c r="ABR820" i="1" s="1"/>
  <c r="P639" i="1" s="1"/>
  <c r="ZG826" i="1"/>
  <c r="T650" i="1" s="1"/>
  <c r="ADA803" i="1"/>
  <c r="ADB808" i="1" s="1"/>
  <c r="AAY827" i="1"/>
  <c r="AAZ832" i="1" s="1"/>
  <c r="X635" i="1" s="1"/>
  <c r="ACI827" i="1"/>
  <c r="ACJ832" i="1" s="1"/>
  <c r="ADA833" i="1"/>
  <c r="ADB838" i="1" s="1"/>
  <c r="AAG839" i="1"/>
  <c r="AAH844" i="1" s="1"/>
  <c r="AF652" i="1" s="1"/>
  <c r="HF851" i="1"/>
  <c r="HG856" i="1" s="1"/>
  <c r="AN584" i="1" s="1"/>
  <c r="RG851" i="1"/>
  <c r="RH856" i="1" s="1"/>
  <c r="AN595" i="1" s="1"/>
  <c r="ZG856" i="1"/>
  <c r="AN550" i="1" s="1"/>
  <c r="FD863" i="1"/>
  <c r="FE868" i="1" s="1"/>
  <c r="AW587" i="1" s="1"/>
  <c r="AAY797" i="1"/>
  <c r="ZX845" i="1"/>
  <c r="ZY850" i="1" s="1"/>
  <c r="AJ617" i="1" s="1"/>
  <c r="ACR809" i="1"/>
  <c r="ACS814" i="1" s="1"/>
  <c r="ABQ851" i="1"/>
  <c r="ABR856" i="1" s="1"/>
  <c r="AN649" i="1" s="1"/>
  <c r="FD821" i="1"/>
  <c r="FE826" i="1" s="1"/>
  <c r="T522" i="1" s="1"/>
  <c r="ACI797" i="1"/>
  <c r="ACR803" i="1"/>
  <c r="ACS808" i="1" s="1"/>
  <c r="HF809" i="1"/>
  <c r="HG814" i="1" s="1"/>
  <c r="L580" i="1" s="1"/>
  <c r="QO809" i="1"/>
  <c r="QP814" i="1" s="1"/>
  <c r="YX814" i="1"/>
  <c r="L560" i="1" s="1"/>
  <c r="ABH809" i="1"/>
  <c r="ABI814" i="1" s="1"/>
  <c r="L652" i="1" s="1"/>
  <c r="ZP820" i="1"/>
  <c r="P537" i="1" s="1"/>
  <c r="ABZ803" i="1"/>
  <c r="ACA808" i="1" s="1"/>
  <c r="EC815" i="1"/>
  <c r="ED820" i="1" s="1"/>
  <c r="P528" i="1" s="1"/>
  <c r="OE820" i="1"/>
  <c r="P541" i="1" s="1"/>
  <c r="RG815" i="1"/>
  <c r="RH820" i="1" s="1"/>
  <c r="P589" i="1" s="1"/>
  <c r="XN820" i="1"/>
  <c r="P554" i="1" s="1"/>
  <c r="ZX803" i="1"/>
  <c r="ZY808" i="1" s="1"/>
  <c r="H550" i="1" s="1"/>
  <c r="EC845" i="1"/>
  <c r="ED850" i="1" s="1"/>
  <c r="AJ596" i="1" s="1"/>
  <c r="HF845" i="1"/>
  <c r="HG850" i="1" s="1"/>
  <c r="AJ644" i="1" s="1"/>
  <c r="ZG850" i="1"/>
  <c r="AJ608" i="1" s="1"/>
  <c r="ADA845" i="1"/>
  <c r="ADB850" i="1" s="1"/>
  <c r="EC851" i="1"/>
  <c r="ED856" i="1" s="1"/>
  <c r="AN594" i="1" s="1"/>
  <c r="US851" i="1"/>
  <c r="UT856" i="1" s="1"/>
  <c r="VK851" i="1"/>
  <c r="VL856" i="1" s="1"/>
  <c r="XN856" i="1"/>
  <c r="AN596" i="1" s="1"/>
  <c r="ZX851" i="1"/>
  <c r="ZY856" i="1" s="1"/>
  <c r="AN526" i="1" s="1"/>
  <c r="ZG862" i="1"/>
  <c r="AR553" i="1" s="1"/>
  <c r="AAG857" i="1"/>
  <c r="AAH862" i="1" s="1"/>
  <c r="AR637" i="1" s="1"/>
  <c r="AAY857" i="1"/>
  <c r="AAZ862" i="1" s="1"/>
  <c r="AR626" i="1" s="1"/>
  <c r="ABH839" i="1"/>
  <c r="ABI844" i="1" s="1"/>
  <c r="AF550" i="1" s="1"/>
  <c r="OE850" i="1"/>
  <c r="AJ555" i="1" s="1"/>
  <c r="XN862" i="1"/>
  <c r="AR532" i="1" s="1"/>
  <c r="ZP868" i="1"/>
  <c r="AW606" i="1" s="1"/>
  <c r="EC797" i="1"/>
  <c r="FD797" i="1"/>
  <c r="RG797" i="1"/>
  <c r="EC803" i="1"/>
  <c r="ED808" i="1" s="1"/>
  <c r="H531" i="1" s="1"/>
  <c r="WD808" i="1"/>
  <c r="ZG808" i="1"/>
  <c r="H634" i="1" s="1"/>
  <c r="ABQ803" i="1"/>
  <c r="ABR808" i="1" s="1"/>
  <c r="H636" i="1" s="1"/>
  <c r="HF815" i="1"/>
  <c r="HG820" i="1" s="1"/>
  <c r="P638" i="1" s="1"/>
  <c r="QO815" i="1"/>
  <c r="QP820" i="1" s="1"/>
  <c r="RQ820" i="1"/>
  <c r="P572" i="1" s="1"/>
  <c r="US815" i="1"/>
  <c r="UT820" i="1" s="1"/>
  <c r="YX820" i="1"/>
  <c r="P648" i="1" s="1"/>
  <c r="ZX815" i="1"/>
  <c r="ZY820" i="1" s="1"/>
  <c r="P579" i="1" s="1"/>
  <c r="ABH815" i="1"/>
  <c r="ABI820" i="1" s="1"/>
  <c r="P616" i="1" s="1"/>
  <c r="OE826" i="1"/>
  <c r="T570" i="1" s="1"/>
  <c r="UA827" i="1"/>
  <c r="UB832" i="1" s="1"/>
  <c r="X651" i="1" s="1"/>
  <c r="RQ838" i="1"/>
  <c r="AB608" i="1" s="1"/>
  <c r="UA833" i="1"/>
  <c r="UB838" i="1" s="1"/>
  <c r="AB521" i="1" s="1"/>
  <c r="US833" i="1"/>
  <c r="UT838" i="1" s="1"/>
  <c r="XN838" i="1"/>
  <c r="AB590" i="1" s="1"/>
  <c r="ZX833" i="1"/>
  <c r="ZY838" i="1" s="1"/>
  <c r="AB611" i="1" s="1"/>
  <c r="ABZ833" i="1"/>
  <c r="ACA838" i="1" s="1"/>
  <c r="ACR833" i="1"/>
  <c r="ACS838" i="1" s="1"/>
  <c r="ABH845" i="1"/>
  <c r="ABI850" i="1" s="1"/>
  <c r="AJ547" i="1" s="1"/>
  <c r="QO851" i="1"/>
  <c r="QP856" i="1" s="1"/>
  <c r="WD862" i="1"/>
  <c r="RG863" i="1"/>
  <c r="RH868" i="1" s="1"/>
  <c r="AW532" i="1" s="1"/>
  <c r="AAP863" i="1"/>
  <c r="AAQ868" i="1" s="1"/>
  <c r="ABZ863" i="1"/>
  <c r="ACA868" i="1" s="1"/>
  <c r="ACR797" i="1"/>
  <c r="FD803" i="1"/>
  <c r="FE808" i="1" s="1"/>
  <c r="H631" i="1" s="1"/>
  <c r="HF803" i="1"/>
  <c r="HG808" i="1" s="1"/>
  <c r="H630" i="1" s="1"/>
  <c r="OE808" i="1"/>
  <c r="H577" i="1" s="1"/>
  <c r="AAG803" i="1"/>
  <c r="AAH808" i="1" s="1"/>
  <c r="H572" i="1" s="1"/>
  <c r="UA809" i="1"/>
  <c r="UB814" i="1" s="1"/>
  <c r="L626" i="1" s="1"/>
  <c r="WD814" i="1"/>
  <c r="ABZ809" i="1"/>
  <c r="ACA814" i="1" s="1"/>
  <c r="WD820" i="1"/>
  <c r="ZG820" i="1"/>
  <c r="P631" i="1" s="1"/>
  <c r="ACR815" i="1"/>
  <c r="ACS820" i="1" s="1"/>
  <c r="ZP826" i="1"/>
  <c r="T563" i="1" s="1"/>
  <c r="AAY821" i="1"/>
  <c r="AAZ826" i="1" s="1"/>
  <c r="T648" i="1" s="1"/>
  <c r="ABQ821" i="1"/>
  <c r="ABR826" i="1" s="1"/>
  <c r="T633" i="1" s="1"/>
  <c r="US827" i="1"/>
  <c r="UT832" i="1" s="1"/>
  <c r="YX832" i="1"/>
  <c r="X564" i="1" s="1"/>
  <c r="ZX827" i="1"/>
  <c r="ZY832" i="1" s="1"/>
  <c r="X599" i="1" s="1"/>
  <c r="AAP827" i="1"/>
  <c r="AAQ832" i="1" s="1"/>
  <c r="ABH827" i="1"/>
  <c r="ABI832" i="1" s="1"/>
  <c r="X629" i="1" s="1"/>
  <c r="ABZ827" i="1"/>
  <c r="ACA832" i="1" s="1"/>
  <c r="HF833" i="1"/>
  <c r="HG838" i="1" s="1"/>
  <c r="AB652" i="1" s="1"/>
  <c r="OE844" i="1"/>
  <c r="AF553" i="1" s="1"/>
  <c r="US839" i="1"/>
  <c r="UT844" i="1" s="1"/>
  <c r="ZP844" i="1"/>
  <c r="AF520" i="1" s="1"/>
  <c r="ACI839" i="1"/>
  <c r="ACJ844" i="1" s="1"/>
  <c r="ADA839" i="1"/>
  <c r="ADB844" i="1" s="1"/>
  <c r="UA845" i="1"/>
  <c r="UB850" i="1" s="1"/>
  <c r="AJ543" i="1" s="1"/>
  <c r="WD850" i="1"/>
  <c r="YX850" i="1"/>
  <c r="AJ569" i="1" s="1"/>
  <c r="ZO870" i="1"/>
  <c r="P471" i="1" s="1"/>
  <c r="ADA797" i="1"/>
  <c r="ADB802" i="1" s="1"/>
  <c r="XN808" i="1"/>
  <c r="H644" i="1" s="1"/>
  <c r="VK809" i="1"/>
  <c r="VL814" i="1" s="1"/>
  <c r="FD815" i="1"/>
  <c r="FE820" i="1" s="1"/>
  <c r="P546" i="1" s="1"/>
  <c r="VK815" i="1"/>
  <c r="VL820" i="1" s="1"/>
  <c r="VK821" i="1"/>
  <c r="VL826" i="1" s="1"/>
  <c r="XN826" i="1"/>
  <c r="T631" i="1" s="1"/>
  <c r="ZX821" i="1"/>
  <c r="ZY826" i="1" s="1"/>
  <c r="T594" i="1" s="1"/>
  <c r="AAP821" i="1"/>
  <c r="AAQ826" i="1" s="1"/>
  <c r="ACR821" i="1"/>
  <c r="ACS826" i="1" s="1"/>
  <c r="EC827" i="1"/>
  <c r="ED832" i="1" s="1"/>
  <c r="X611" i="1" s="1"/>
  <c r="WD832" i="1"/>
  <c r="AAG827" i="1"/>
  <c r="AAH832" i="1" s="1"/>
  <c r="X649" i="1" s="1"/>
  <c r="ABQ827" i="1"/>
  <c r="ABR832" i="1" s="1"/>
  <c r="X595" i="1" s="1"/>
  <c r="ZG838" i="1"/>
  <c r="AB643" i="1" s="1"/>
  <c r="RQ808" i="1"/>
  <c r="H593" i="1" s="1"/>
  <c r="YX808" i="1"/>
  <c r="H647" i="1" s="1"/>
  <c r="OE814" i="1"/>
  <c r="L562" i="1" s="1"/>
  <c r="US809" i="1"/>
  <c r="UT814" i="1" s="1"/>
  <c r="XN814" i="1"/>
  <c r="L570" i="1" s="1"/>
  <c r="ZX809" i="1"/>
  <c r="ZY814" i="1" s="1"/>
  <c r="L643" i="1" s="1"/>
  <c r="AAP809" i="1"/>
  <c r="AAQ814" i="1" s="1"/>
  <c r="AAP815" i="1"/>
  <c r="AAQ820" i="1" s="1"/>
  <c r="RQ826" i="1"/>
  <c r="T575" i="1" s="1"/>
  <c r="UA821" i="1"/>
  <c r="UB826" i="1" s="1"/>
  <c r="T518" i="1" s="1"/>
  <c r="YX826" i="1"/>
  <c r="T619" i="1" s="1"/>
  <c r="HF827" i="1"/>
  <c r="HG832" i="1" s="1"/>
  <c r="X589" i="1" s="1"/>
  <c r="OE832" i="1"/>
  <c r="X546" i="1" s="1"/>
  <c r="QO827" i="1"/>
  <c r="QP832" i="1" s="1"/>
  <c r="ZP832" i="1"/>
  <c r="X614" i="1" s="1"/>
  <c r="AAG833" i="1"/>
  <c r="AAH838" i="1" s="1"/>
  <c r="AB650" i="1" s="1"/>
  <c r="AAY833" i="1"/>
  <c r="AAZ838" i="1" s="1"/>
  <c r="AB630" i="1" s="1"/>
  <c r="UA839" i="1"/>
  <c r="UB844" i="1" s="1"/>
  <c r="AF628" i="1" s="1"/>
  <c r="AAP839" i="1"/>
  <c r="AAQ844" i="1" s="1"/>
  <c r="ABZ839" i="1"/>
  <c r="ACA844" i="1" s="1"/>
  <c r="ABH833" i="1"/>
  <c r="ABI838" i="1" s="1"/>
  <c r="AB566" i="1" s="1"/>
  <c r="RG845" i="1"/>
  <c r="RH850" i="1" s="1"/>
  <c r="AJ557" i="1" s="1"/>
  <c r="XN850" i="1"/>
  <c r="AJ534" i="1" s="1"/>
  <c r="ZP850" i="1"/>
  <c r="AJ630" i="1" s="1"/>
  <c r="ACR845" i="1"/>
  <c r="ACS850" i="1" s="1"/>
  <c r="OE856" i="1"/>
  <c r="AN580" i="1" s="1"/>
  <c r="YX856" i="1"/>
  <c r="AN553" i="1" s="1"/>
  <c r="AAP851" i="1"/>
  <c r="AAQ856" i="1" s="1"/>
  <c r="ABH851" i="1"/>
  <c r="ABI856" i="1" s="1"/>
  <c r="AN622" i="1" s="1"/>
  <c r="ACR851" i="1"/>
  <c r="ACS856" i="1" s="1"/>
  <c r="EC857" i="1"/>
  <c r="ED862" i="1" s="1"/>
  <c r="AR533" i="1" s="1"/>
  <c r="UA863" i="1"/>
  <c r="UB868" i="1" s="1"/>
  <c r="AW649" i="1" s="1"/>
  <c r="XN868" i="1"/>
  <c r="AW549" i="1" s="1"/>
  <c r="ADA863" i="1"/>
  <c r="ADB868" i="1" s="1"/>
  <c r="RQ856" i="1"/>
  <c r="AN630" i="1" s="1"/>
  <c r="ZP856" i="1"/>
  <c r="AN626" i="1" s="1"/>
  <c r="AAG851" i="1"/>
  <c r="AAH856" i="1" s="1"/>
  <c r="AN640" i="1" s="1"/>
  <c r="ADA851" i="1"/>
  <c r="ADB856" i="1" s="1"/>
  <c r="OE862" i="1"/>
  <c r="AR522" i="1" s="1"/>
  <c r="YX862" i="1"/>
  <c r="AR646" i="1" s="1"/>
  <c r="ZX857" i="1"/>
  <c r="ZY862" i="1" s="1"/>
  <c r="AR627" i="1" s="1"/>
  <c r="AAP857" i="1"/>
  <c r="AAQ862" i="1" s="1"/>
  <c r="EC863" i="1"/>
  <c r="ED868" i="1" s="1"/>
  <c r="AW525" i="1" s="1"/>
  <c r="US863" i="1"/>
  <c r="UT868" i="1" s="1"/>
  <c r="AAY863" i="1"/>
  <c r="AAZ868" i="1" s="1"/>
  <c r="AW579" i="1" s="1"/>
  <c r="UA797" i="1"/>
  <c r="UB802" i="1" s="1"/>
  <c r="D649" i="1" s="1"/>
  <c r="ZX797" i="1"/>
  <c r="AAP797" i="1"/>
  <c r="UA803" i="1"/>
  <c r="UB808" i="1" s="1"/>
  <c r="H638" i="1" s="1"/>
  <c r="US803" i="1"/>
  <c r="UT808" i="1" s="1"/>
  <c r="AAP803" i="1"/>
  <c r="AAQ808" i="1" s="1"/>
  <c r="ABH803" i="1"/>
  <c r="ABI808" i="1" s="1"/>
  <c r="H632" i="1" s="1"/>
  <c r="US797" i="1"/>
  <c r="VK797" i="1"/>
  <c r="VL802" i="1" s="1"/>
  <c r="AAG797" i="1"/>
  <c r="ABH797" i="1"/>
  <c r="ABZ797" i="1"/>
  <c r="AAY803" i="1"/>
  <c r="AAZ808" i="1" s="1"/>
  <c r="H562" i="1" s="1"/>
  <c r="HF797" i="1"/>
  <c r="QO797" i="1"/>
  <c r="ABQ797" i="1"/>
  <c r="RG803" i="1"/>
  <c r="RH808" i="1" s="1"/>
  <c r="H649" i="1" s="1"/>
  <c r="ACI803" i="1"/>
  <c r="ACJ808" i="1" s="1"/>
  <c r="AAG809" i="1"/>
  <c r="AAH814" i="1" s="1"/>
  <c r="L583" i="1" s="1"/>
  <c r="AAY809" i="1"/>
  <c r="AAZ814" i="1" s="1"/>
  <c r="L625" i="1" s="1"/>
  <c r="UA815" i="1"/>
  <c r="UB820" i="1" s="1"/>
  <c r="P652" i="1" s="1"/>
  <c r="ABZ815" i="1"/>
  <c r="ACA820" i="1" s="1"/>
  <c r="ADA815" i="1"/>
  <c r="ADB820" i="1" s="1"/>
  <c r="RG821" i="1"/>
  <c r="RH826" i="1" s="1"/>
  <c r="T642" i="1" s="1"/>
  <c r="US821" i="1"/>
  <c r="UT826" i="1" s="1"/>
  <c r="ABH821" i="1"/>
  <c r="ABI826" i="1" s="1"/>
  <c r="T574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80" i="1" s="1"/>
  <c r="AAY815" i="1"/>
  <c r="AAZ820" i="1" s="1"/>
  <c r="P547" i="1" s="1"/>
  <c r="EC821" i="1"/>
  <c r="ED826" i="1" s="1"/>
  <c r="T540" i="1" s="1"/>
  <c r="HF821" i="1"/>
  <c r="HG826" i="1" s="1"/>
  <c r="T643" i="1" s="1"/>
  <c r="AAG821" i="1"/>
  <c r="AAH826" i="1" s="1"/>
  <c r="T627" i="1" s="1"/>
  <c r="FD827" i="1"/>
  <c r="FE832" i="1" s="1"/>
  <c r="X554" i="1" s="1"/>
  <c r="ACR827" i="1"/>
  <c r="ACS832" i="1" s="1"/>
  <c r="ADA827" i="1"/>
  <c r="ADB832" i="1" s="1"/>
  <c r="FD833" i="1"/>
  <c r="FE838" i="1" s="1"/>
  <c r="AB625" i="1" s="1"/>
  <c r="QO833" i="1"/>
  <c r="QP838" i="1" s="1"/>
  <c r="RG833" i="1"/>
  <c r="RH838" i="1" s="1"/>
  <c r="AB579" i="1" s="1"/>
  <c r="VK833" i="1"/>
  <c r="VL838" i="1" s="1"/>
  <c r="WD838" i="1"/>
  <c r="ZP838" i="1"/>
  <c r="AB553" i="1" s="1"/>
  <c r="OE838" i="1"/>
  <c r="AB558" i="1" s="1"/>
  <c r="YX838" i="1"/>
  <c r="AB550" i="1" s="1"/>
  <c r="AAP833" i="1"/>
  <c r="AAQ838" i="1" s="1"/>
  <c r="ABQ833" i="1"/>
  <c r="ABR838" i="1" s="1"/>
  <c r="AB651" i="1" s="1"/>
  <c r="ACI833" i="1"/>
  <c r="ACJ838" i="1" s="1"/>
  <c r="QO839" i="1"/>
  <c r="QP844" i="1" s="1"/>
  <c r="ZX839" i="1"/>
  <c r="ZY844" i="1" s="1"/>
  <c r="AF588" i="1" s="1"/>
  <c r="AAY839" i="1"/>
  <c r="AAZ844" i="1" s="1"/>
  <c r="AF639" i="1" s="1"/>
  <c r="ABQ839" i="1"/>
  <c r="ABR844" i="1" s="1"/>
  <c r="AF645" i="1" s="1"/>
  <c r="XN844" i="1"/>
  <c r="AF596" i="1" s="1"/>
  <c r="YX844" i="1"/>
  <c r="AF557" i="1" s="1"/>
  <c r="AAG845" i="1"/>
  <c r="AAH850" i="1" s="1"/>
  <c r="AJ539" i="1" s="1"/>
  <c r="ABZ845" i="1"/>
  <c r="ACA850" i="1" s="1"/>
  <c r="RQ844" i="1"/>
  <c r="AF531" i="1" s="1"/>
  <c r="WD844" i="1"/>
  <c r="ACR839" i="1"/>
  <c r="ACS844" i="1" s="1"/>
  <c r="QO845" i="1"/>
  <c r="QP850" i="1" s="1"/>
  <c r="ABQ845" i="1"/>
  <c r="ABR850" i="1" s="1"/>
  <c r="AJ565" i="1" s="1"/>
  <c r="FD851" i="1"/>
  <c r="FE856" i="1" s="1"/>
  <c r="AN529" i="1" s="1"/>
  <c r="UA851" i="1"/>
  <c r="UB856" i="1" s="1"/>
  <c r="AN586" i="1" s="1"/>
  <c r="AAY851" i="1"/>
  <c r="AAZ856" i="1" s="1"/>
  <c r="AN634" i="1" s="1"/>
  <c r="ABZ851" i="1"/>
  <c r="ACA856" i="1" s="1"/>
  <c r="WD856" i="1"/>
  <c r="UA857" i="1"/>
  <c r="UB862" i="1" s="1"/>
  <c r="AR644" i="1" s="1"/>
  <c r="US857" i="1"/>
  <c r="UT862" i="1" s="1"/>
  <c r="VK857" i="1"/>
  <c r="VL862" i="1" s="1"/>
  <c r="ABH857" i="1"/>
  <c r="ABI862" i="1" s="1"/>
  <c r="AR526" i="1" s="1"/>
  <c r="ABZ857" i="1"/>
  <c r="ACA862" i="1" s="1"/>
  <c r="ADA857" i="1"/>
  <c r="ADB862" i="1" s="1"/>
  <c r="FD857" i="1"/>
  <c r="FE862" i="1" s="1"/>
  <c r="AR588" i="1" s="1"/>
  <c r="HF857" i="1"/>
  <c r="HG862" i="1" s="1"/>
  <c r="AR578" i="1" s="1"/>
  <c r="QO857" i="1"/>
  <c r="QP862" i="1" s="1"/>
  <c r="ZP862" i="1"/>
  <c r="AR599" i="1" s="1"/>
  <c r="ABQ857" i="1"/>
  <c r="ABR862" i="1" s="1"/>
  <c r="AR638" i="1" s="1"/>
  <c r="ACR857" i="1"/>
  <c r="ACS862" i="1" s="1"/>
  <c r="OE868" i="1"/>
  <c r="AW518" i="1" s="1"/>
  <c r="ZX863" i="1"/>
  <c r="ZY868" i="1" s="1"/>
  <c r="AW648" i="1" s="1"/>
  <c r="ACR863" i="1"/>
  <c r="ACS868" i="1" s="1"/>
  <c r="RQ868" i="1"/>
  <c r="AW580" i="1" s="1"/>
  <c r="VK863" i="1"/>
  <c r="VL868" i="1" s="1"/>
  <c r="WD868" i="1"/>
  <c r="ABH863" i="1"/>
  <c r="ABI868" i="1" s="1"/>
  <c r="AW603" i="1" s="1"/>
  <c r="ZP802" i="1"/>
  <c r="D517" i="1" s="1"/>
  <c r="OD870" i="1"/>
  <c r="RP870" i="1"/>
  <c r="P489" i="1" s="1"/>
  <c r="WC870" i="1"/>
  <c r="XM870" i="1"/>
  <c r="P493" i="1" s="1"/>
  <c r="RQ802" i="1"/>
  <c r="D628" i="1" s="1"/>
  <c r="ZG814" i="1"/>
  <c r="L634" i="1" s="1"/>
  <c r="YW870" i="1"/>
  <c r="T493" i="1" s="1"/>
  <c r="WD802" i="1"/>
  <c r="XN802" i="1"/>
  <c r="D547" i="1" s="1"/>
  <c r="YX802" i="1"/>
  <c r="D629" i="1" s="1"/>
  <c r="ZP808" i="1"/>
  <c r="H560" i="1" s="1"/>
  <c r="ZP814" i="1"/>
  <c r="L521" i="1" s="1"/>
  <c r="ZF870" i="1"/>
  <c r="T506" i="1" s="1"/>
  <c r="OE802" i="1"/>
  <c r="D615" i="1" s="1"/>
  <c r="ZG802" i="1"/>
  <c r="D644" i="1" s="1"/>
  <c r="ZG844" i="1"/>
  <c r="AF604" i="1" s="1"/>
  <c r="FD845" i="1"/>
  <c r="FE850" i="1" s="1"/>
  <c r="AJ615" i="1" s="1"/>
  <c r="VK845" i="1"/>
  <c r="VL850" i="1" s="1"/>
  <c r="AAP845" i="1"/>
  <c r="AAQ850" i="1" s="1"/>
  <c r="ACI851" i="1"/>
  <c r="ACJ856" i="1" s="1"/>
  <c r="RQ862" i="1"/>
  <c r="AR552" i="1" s="1"/>
  <c r="HF863" i="1"/>
  <c r="HG868" i="1" s="1"/>
  <c r="AW629" i="1" s="1"/>
  <c r="QO863" i="1"/>
  <c r="QP868" i="1" s="1"/>
  <c r="AAG863" i="1"/>
  <c r="AAH868" i="1" s="1"/>
  <c r="AW640" i="1" s="1"/>
  <c r="ABQ863" i="1"/>
  <c r="ABR868" i="1" s="1"/>
  <c r="AW618" i="1" s="1"/>
  <c r="YX868" i="1"/>
  <c r="AW565" i="1" s="1"/>
  <c r="ZG868" i="1"/>
  <c r="AW631" i="1" s="1"/>
  <c r="H470" i="1" l="1"/>
  <c r="G134" i="1"/>
  <c r="G106" i="1"/>
  <c r="G11" i="1"/>
  <c r="ACR870" i="1"/>
  <c r="ACI870" i="1"/>
  <c r="ABH870" i="1"/>
  <c r="P501" i="1" s="1"/>
  <c r="EC870" i="1"/>
  <c r="H473" i="1" s="1"/>
  <c r="G72" i="1"/>
  <c r="G84" i="1"/>
  <c r="ABZ870" i="1"/>
  <c r="ABQ870" i="1"/>
  <c r="AAY870" i="1"/>
  <c r="P506" i="1" s="1"/>
  <c r="AAP870" i="1"/>
  <c r="AAG870" i="1"/>
  <c r="P502" i="1" s="1"/>
  <c r="ZX870" i="1"/>
  <c r="P498" i="1" s="1"/>
  <c r="US870" i="1"/>
  <c r="FD870" i="1"/>
  <c r="QO870" i="1"/>
  <c r="RG870" i="1"/>
  <c r="L483" i="1" s="1"/>
  <c r="G22" i="1"/>
  <c r="HF870" i="1"/>
  <c r="AAZ802" i="1"/>
  <c r="D595" i="1" s="1"/>
  <c r="FE802" i="1"/>
  <c r="D596" i="1" s="1"/>
  <c r="VK870" i="1"/>
  <c r="ACS802" i="1"/>
  <c r="ADA870" i="1"/>
  <c r="QP802" i="1"/>
  <c r="ACA802" i="1"/>
  <c r="UT802" i="1"/>
  <c r="AAQ802" i="1"/>
  <c r="HG802" i="1"/>
  <c r="D587" i="1" s="1"/>
  <c r="ED802" i="1"/>
  <c r="D528" i="1" s="1"/>
  <c r="ABR802" i="1"/>
  <c r="D534" i="1" s="1"/>
  <c r="ABI802" i="1"/>
  <c r="D560" i="1" s="1"/>
  <c r="ACJ802" i="1"/>
  <c r="ZY802" i="1"/>
  <c r="D583" i="1" s="1"/>
  <c r="RH802" i="1"/>
  <c r="D643" i="1" s="1"/>
  <c r="AAH802" i="1"/>
  <c r="D567" i="1" s="1"/>
  <c r="UA870" i="1"/>
  <c r="P508" i="1" s="1"/>
  <c r="P503" i="1" l="1"/>
  <c r="D480" i="1"/>
  <c r="H482" i="1"/>
  <c r="G102" i="1"/>
  <c r="G115" i="1"/>
  <c r="G112" i="1"/>
  <c r="G30" i="1"/>
  <c r="G129" i="1"/>
  <c r="G53" i="1"/>
  <c r="G127" i="1"/>
  <c r="G120" i="1"/>
  <c r="G132" i="1"/>
  <c r="G117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6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6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5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7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22" i="1" s="1"/>
  <c r="HY862" i="1"/>
  <c r="AR592" i="1" s="1"/>
  <c r="HY832" i="1"/>
  <c r="X571" i="1" s="1"/>
  <c r="HY856" i="1"/>
  <c r="AN638" i="1" s="1"/>
  <c r="HY814" i="1"/>
  <c r="L528" i="1" s="1"/>
  <c r="HY838" i="1"/>
  <c r="AB640" i="1" s="1"/>
  <c r="HY820" i="1"/>
  <c r="P587" i="1" s="1"/>
  <c r="HY844" i="1"/>
  <c r="AF519" i="1" s="1"/>
  <c r="HY808" i="1"/>
  <c r="H626" i="1" s="1"/>
  <c r="HX870" i="1"/>
  <c r="D483" i="1" s="1"/>
  <c r="HY802" i="1"/>
  <c r="D640" i="1" s="1"/>
  <c r="HY850" i="1"/>
  <c r="AJ624" i="1" s="1"/>
  <c r="HY868" i="1"/>
  <c r="AW592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5" i="1" s="1"/>
  <c r="AEB861" i="1"/>
  <c r="AEC862" i="1" s="1"/>
  <c r="AR639" i="1" s="1"/>
  <c r="AEB815" i="1"/>
  <c r="AEC820" i="1" s="1"/>
  <c r="P555" i="1" s="1"/>
  <c r="AEB845" i="1"/>
  <c r="AEC850" i="1" s="1"/>
  <c r="AJ650" i="1" s="1"/>
  <c r="TI863" i="1"/>
  <c r="TJ868" i="1" s="1"/>
  <c r="G797" i="1"/>
  <c r="AHF868" i="1"/>
  <c r="AW522" i="1" s="1"/>
  <c r="XW868" i="1"/>
  <c r="AW613" i="1" s="1"/>
  <c r="GF862" i="1"/>
  <c r="YF868" i="1"/>
  <c r="AW521" i="1" s="1"/>
  <c r="AEC826" i="1"/>
  <c r="T646" i="1" s="1"/>
  <c r="AEU814" i="1"/>
  <c r="YF862" i="1"/>
  <c r="AR598" i="1" s="1"/>
  <c r="AEU868" i="1"/>
  <c r="XE838" i="1"/>
  <c r="AB582" i="1" s="1"/>
  <c r="ADK838" i="1"/>
  <c r="AB647" i="1" s="1"/>
  <c r="KS832" i="1"/>
  <c r="X569" i="1" s="1"/>
  <c r="HP868" i="1"/>
  <c r="AW610" i="1" s="1"/>
  <c r="DU850" i="1"/>
  <c r="AJ553" i="1" s="1"/>
  <c r="AEU820" i="1"/>
  <c r="AEL862" i="1"/>
  <c r="AEL838" i="1"/>
  <c r="AEU826" i="1"/>
  <c r="XE850" i="1"/>
  <c r="AJ548" i="1" s="1"/>
  <c r="AEL856" i="1"/>
  <c r="ADK844" i="1"/>
  <c r="AF613" i="1" s="1"/>
  <c r="XE820" i="1"/>
  <c r="P629" i="1" s="1"/>
  <c r="AEL808" i="1"/>
  <c r="YF832" i="1"/>
  <c r="X600" i="1" s="1"/>
  <c r="GX856" i="1"/>
  <c r="AN541" i="1" s="1"/>
  <c r="OW826" i="1"/>
  <c r="T624" i="1" s="1"/>
  <c r="DU862" i="1"/>
  <c r="AR549" i="1" s="1"/>
  <c r="IH862" i="1"/>
  <c r="AR544" i="1" s="1"/>
  <c r="KS838" i="1"/>
  <c r="AB544" i="1" s="1"/>
  <c r="AEC856" i="1"/>
  <c r="AN560" i="1" s="1"/>
  <c r="OW832" i="1"/>
  <c r="X609" i="1" s="1"/>
  <c r="OW844" i="1"/>
  <c r="AF634" i="1" s="1"/>
  <c r="AEL868" i="1"/>
  <c r="HP862" i="1"/>
  <c r="AR521" i="1" s="1"/>
  <c r="YF850" i="1"/>
  <c r="AJ587" i="1" s="1"/>
  <c r="AEC844" i="1"/>
  <c r="AF638" i="1" s="1"/>
  <c r="AEC808" i="1"/>
  <c r="H648" i="1" s="1"/>
  <c r="AEC832" i="1"/>
  <c r="X652" i="1" s="1"/>
  <c r="AEU832" i="1"/>
  <c r="AEC814" i="1"/>
  <c r="L648" i="1" s="1"/>
  <c r="AEL820" i="1"/>
  <c r="AEL832" i="1"/>
  <c r="AEC838" i="1"/>
  <c r="AB552" i="1" s="1"/>
  <c r="AEU808" i="1"/>
  <c r="AEU802" i="1"/>
  <c r="AEU850" i="1"/>
  <c r="AEL826" i="1"/>
  <c r="YF826" i="1"/>
  <c r="T550" i="1" s="1"/>
  <c r="WM832" i="1"/>
  <c r="X530" i="1" s="1"/>
  <c r="XE844" i="1"/>
  <c r="AF571" i="1" s="1"/>
  <c r="GF856" i="1"/>
  <c r="WM814" i="1"/>
  <c r="L615" i="1" s="1"/>
  <c r="IH856" i="1"/>
  <c r="AN554" i="1" s="1"/>
  <c r="DU832" i="1"/>
  <c r="X579" i="1" s="1"/>
  <c r="AEL802" i="1"/>
  <c r="YF814" i="1"/>
  <c r="L581" i="1" s="1"/>
  <c r="WM868" i="1"/>
  <c r="AW586" i="1" s="1"/>
  <c r="AEC802" i="1"/>
  <c r="D650" i="1" s="1"/>
  <c r="IH868" i="1"/>
  <c r="AW602" i="1" s="1"/>
  <c r="TJ832" i="1"/>
  <c r="HP814" i="1"/>
  <c r="L559" i="1" s="1"/>
  <c r="HP832" i="1"/>
  <c r="X533" i="1" s="1"/>
  <c r="XE856" i="1"/>
  <c r="AN623" i="1" s="1"/>
  <c r="KS850" i="1"/>
  <c r="AJ579" i="1" s="1"/>
  <c r="TJ862" i="1"/>
  <c r="XE808" i="1"/>
  <c r="H613" i="1" s="1"/>
  <c r="DU802" i="1"/>
  <c r="D558" i="1" s="1"/>
  <c r="DT870" i="1"/>
  <c r="WL870" i="1"/>
  <c r="L468" i="1" s="1"/>
  <c r="WM802" i="1"/>
  <c r="D531" i="1" s="1"/>
  <c r="ADK814" i="1"/>
  <c r="L642" i="1" s="1"/>
  <c r="IH850" i="1"/>
  <c r="AJ607" i="1" s="1"/>
  <c r="TJ844" i="1"/>
  <c r="WM838" i="1"/>
  <c r="AB517" i="1" s="1"/>
  <c r="GF832" i="1"/>
  <c r="GX862" i="1"/>
  <c r="AR569" i="1" s="1"/>
  <c r="IH838" i="1"/>
  <c r="AB616" i="1" s="1"/>
  <c r="DU808" i="1"/>
  <c r="H600" i="1" s="1"/>
  <c r="TJ808" i="1"/>
  <c r="ADK862" i="1"/>
  <c r="AR649" i="1" s="1"/>
  <c r="GF820" i="1"/>
  <c r="KS844" i="1"/>
  <c r="AF551" i="1" s="1"/>
  <c r="GF814" i="1"/>
  <c r="OW802" i="1"/>
  <c r="D633" i="1" s="1"/>
  <c r="OV870" i="1"/>
  <c r="L480" i="1" s="1"/>
  <c r="GF838" i="1"/>
  <c r="DU868" i="1"/>
  <c r="AW523" i="1" s="1"/>
  <c r="DU826" i="1"/>
  <c r="T517" i="1" s="1"/>
  <c r="KS856" i="1"/>
  <c r="AN617" i="1" s="1"/>
  <c r="HP820" i="1"/>
  <c r="P603" i="1" s="1"/>
  <c r="DU856" i="1"/>
  <c r="AN525" i="1" s="1"/>
  <c r="TJ856" i="1"/>
  <c r="GX868" i="1"/>
  <c r="AW616" i="1" s="1"/>
  <c r="ADK826" i="1"/>
  <c r="T638" i="1" s="1"/>
  <c r="XE826" i="1"/>
  <c r="T557" i="1" s="1"/>
  <c r="HP850" i="1"/>
  <c r="AJ614" i="1" s="1"/>
  <c r="ADK802" i="1"/>
  <c r="D536" i="1" s="1"/>
  <c r="ADJ870" i="1"/>
  <c r="YF802" i="1"/>
  <c r="D572" i="1" s="1"/>
  <c r="YE870" i="1"/>
  <c r="L478" i="1" s="1"/>
  <c r="DU844" i="1"/>
  <c r="AF586" i="1" s="1"/>
  <c r="GX838" i="1"/>
  <c r="AB556" i="1" s="1"/>
  <c r="YF838" i="1"/>
  <c r="AB644" i="1" s="1"/>
  <c r="XE862" i="1"/>
  <c r="AR624" i="1" s="1"/>
  <c r="HP826" i="1"/>
  <c r="T530" i="1" s="1"/>
  <c r="TJ838" i="1"/>
  <c r="OW808" i="1"/>
  <c r="H601" i="1" s="1"/>
  <c r="HP808" i="1"/>
  <c r="H571" i="1" s="1"/>
  <c r="WM808" i="1"/>
  <c r="H565" i="1" s="1"/>
  <c r="WM862" i="1"/>
  <c r="AR559" i="1" s="1"/>
  <c r="DU820" i="1"/>
  <c r="P542" i="1" s="1"/>
  <c r="ADK868" i="1"/>
  <c r="AW627" i="1" s="1"/>
  <c r="KS802" i="1"/>
  <c r="D599" i="1" s="1"/>
  <c r="KR870" i="1"/>
  <c r="L472" i="1" s="1"/>
  <c r="XE814" i="1"/>
  <c r="L537" i="1" s="1"/>
  <c r="TJ802" i="1"/>
  <c r="OW868" i="1"/>
  <c r="AW599" i="1" s="1"/>
  <c r="WM826" i="1"/>
  <c r="T564" i="1" s="1"/>
  <c r="GX832" i="1"/>
  <c r="X531" i="1" s="1"/>
  <c r="WM856" i="1"/>
  <c r="AN570" i="1" s="1"/>
  <c r="GX826" i="1"/>
  <c r="T547" i="1" s="1"/>
  <c r="HO870" i="1"/>
  <c r="H472" i="1" s="1"/>
  <c r="HP802" i="1"/>
  <c r="D618" i="1" s="1"/>
  <c r="XD870" i="1"/>
  <c r="XE802" i="1"/>
  <c r="D611" i="1" s="1"/>
  <c r="DU814" i="1"/>
  <c r="L544" i="1" s="1"/>
  <c r="IH832" i="1"/>
  <c r="X644" i="1" s="1"/>
  <c r="KS814" i="1"/>
  <c r="L567" i="1" s="1"/>
  <c r="WM844" i="1"/>
  <c r="AF640" i="1" s="1"/>
  <c r="DU838" i="1"/>
  <c r="AB547" i="1" s="1"/>
  <c r="HP838" i="1"/>
  <c r="AB525" i="1" s="1"/>
  <c r="OW820" i="1"/>
  <c r="P585" i="1" s="1"/>
  <c r="ADK820" i="1"/>
  <c r="P607" i="1" s="1"/>
  <c r="HP844" i="1"/>
  <c r="AF565" i="1" s="1"/>
  <c r="IH826" i="1"/>
  <c r="T534" i="1" s="1"/>
  <c r="IH808" i="1"/>
  <c r="H528" i="1" s="1"/>
  <c r="TJ814" i="1"/>
  <c r="IG870" i="1"/>
  <c r="IH802" i="1"/>
  <c r="D564" i="1" s="1"/>
  <c r="OW862" i="1"/>
  <c r="AR631" i="1" s="1"/>
  <c r="TJ850" i="1"/>
  <c r="KS820" i="1"/>
  <c r="P618" i="1" s="1"/>
  <c r="XE832" i="1"/>
  <c r="X619" i="1" s="1"/>
  <c r="GX820" i="1"/>
  <c r="P597" i="1" s="1"/>
  <c r="GX814" i="1"/>
  <c r="L563" i="1" s="1"/>
  <c r="OW838" i="1"/>
  <c r="AB557" i="1" s="1"/>
  <c r="HP856" i="1"/>
  <c r="AN600" i="1" s="1"/>
  <c r="YF856" i="1"/>
  <c r="AN566" i="1" s="1"/>
  <c r="GF868" i="1"/>
  <c r="OW850" i="1"/>
  <c r="AJ531" i="1" s="1"/>
  <c r="TJ826" i="1"/>
  <c r="GF802" i="1"/>
  <c r="GE870" i="1"/>
  <c r="D484" i="1" s="1"/>
  <c r="GX802" i="1"/>
  <c r="D624" i="1" s="1"/>
  <c r="GW870" i="1"/>
  <c r="OW814" i="1"/>
  <c r="L598" i="1" s="1"/>
  <c r="ADK832" i="1"/>
  <c r="X632" i="1" s="1"/>
  <c r="GF844" i="1"/>
  <c r="YF844" i="1"/>
  <c r="AF528" i="1" s="1"/>
  <c r="IH844" i="1"/>
  <c r="AF576" i="1" s="1"/>
  <c r="KS826" i="1"/>
  <c r="T599" i="1" s="1"/>
  <c r="GX850" i="1"/>
  <c r="AJ528" i="1" s="1"/>
  <c r="GX808" i="1"/>
  <c r="H566" i="1" s="1"/>
  <c r="KS808" i="1"/>
  <c r="H575" i="1" s="1"/>
  <c r="ADK808" i="1"/>
  <c r="H633" i="1" s="1"/>
  <c r="WM820" i="1"/>
  <c r="P534" i="1" s="1"/>
  <c r="TJ820" i="1"/>
  <c r="IH814" i="1"/>
  <c r="L606" i="1" s="1"/>
  <c r="GF808" i="1"/>
  <c r="YF808" i="1"/>
  <c r="H639" i="1" s="1"/>
  <c r="GX844" i="1"/>
  <c r="AF556" i="1" s="1"/>
  <c r="OW856" i="1"/>
  <c r="AN618" i="1" s="1"/>
  <c r="IH820" i="1"/>
  <c r="P622" i="1" s="1"/>
  <c r="ADK856" i="1"/>
  <c r="AN615" i="1" s="1"/>
  <c r="YF820" i="1"/>
  <c r="P649" i="1" s="1"/>
  <c r="ADK850" i="1"/>
  <c r="AJ599" i="1" s="1"/>
  <c r="GF826" i="1"/>
  <c r="WM850" i="1"/>
  <c r="AJ581" i="1" s="1"/>
  <c r="SR868" i="1"/>
  <c r="AW564" i="1" s="1"/>
  <c r="AFD868" i="1"/>
  <c r="TA862" i="1"/>
  <c r="AR525" i="1" s="1"/>
  <c r="NM862" i="1"/>
  <c r="AR610" i="1" s="1"/>
  <c r="YO868" i="1"/>
  <c r="AW609" i="1" s="1"/>
  <c r="VU862" i="1"/>
  <c r="AR601" i="1" s="1"/>
  <c r="MU868" i="1"/>
  <c r="EV868" i="1"/>
  <c r="AW524" i="1" s="1"/>
  <c r="AI862" i="1"/>
  <c r="AR520" i="1" s="1"/>
  <c r="Q856" i="1"/>
  <c r="AN598" i="1" s="1"/>
  <c r="GO862" i="1"/>
  <c r="AR593" i="1" s="1"/>
  <c r="UK868" i="1"/>
  <c r="AW645" i="1" s="1"/>
  <c r="BA868" i="1"/>
  <c r="AW604" i="1" s="1"/>
  <c r="FW862" i="1"/>
  <c r="AR539" i="1" s="1"/>
  <c r="NM856" i="1"/>
  <c r="AN571" i="1" s="1"/>
  <c r="DC862" i="1"/>
  <c r="AR538" i="1" s="1"/>
  <c r="PF868" i="1"/>
  <c r="AW563" i="1" s="1"/>
  <c r="AI868" i="1"/>
  <c r="AW553" i="1" s="1"/>
  <c r="FN862" i="1"/>
  <c r="AR524" i="1" s="1"/>
  <c r="AR862" i="1"/>
  <c r="AR523" i="1" s="1"/>
  <c r="VC862" i="1"/>
  <c r="AR651" i="1" s="1"/>
  <c r="PF862" i="1"/>
  <c r="AR568" i="1" s="1"/>
  <c r="KA862" i="1"/>
  <c r="AR560" i="1" s="1"/>
  <c r="AGE868" i="1"/>
  <c r="AW562" i="1" s="1"/>
  <c r="WV868" i="1"/>
  <c r="AW633" i="1" s="1"/>
  <c r="IQ868" i="1"/>
  <c r="AW520" i="1" s="1"/>
  <c r="QG868" i="1"/>
  <c r="AW534" i="1" s="1"/>
  <c r="JR868" i="1"/>
  <c r="AW535" i="1" s="1"/>
  <c r="VU868" i="1"/>
  <c r="AW643" i="1" s="1"/>
  <c r="Z868" i="1"/>
  <c r="AW545" i="1" s="1"/>
  <c r="CB868" i="1"/>
  <c r="AW608" i="1" s="1"/>
  <c r="EM868" i="1"/>
  <c r="AW554" i="1" s="1"/>
  <c r="GO868" i="1"/>
  <c r="AW519" i="1" s="1"/>
  <c r="KJ868" i="1"/>
  <c r="NM868" i="1"/>
  <c r="AW634" i="1" s="1"/>
  <c r="Q868" i="1"/>
  <c r="AW570" i="1" s="1"/>
  <c r="QY868" i="1"/>
  <c r="AW651" i="1" s="1"/>
  <c r="FW868" i="1"/>
  <c r="AW556" i="1" s="1"/>
  <c r="H868" i="1"/>
  <c r="AW527" i="1" s="1"/>
  <c r="H862" i="1"/>
  <c r="AR534" i="1" s="1"/>
  <c r="CB862" i="1"/>
  <c r="AR519" i="1" s="1"/>
  <c r="UK862" i="1"/>
  <c r="AR645" i="1" s="1"/>
  <c r="JR862" i="1"/>
  <c r="AR535" i="1" s="1"/>
  <c r="ND862" i="1"/>
  <c r="AR518" i="1" s="1"/>
  <c r="XW862" i="1"/>
  <c r="AR641" i="1" s="1"/>
  <c r="DL862" i="1"/>
  <c r="AR562" i="1" s="1"/>
  <c r="AGN862" i="1"/>
  <c r="AR547" i="1" s="1"/>
  <c r="QY862" i="1"/>
  <c r="AR623" i="1" s="1"/>
  <c r="BJ862" i="1"/>
  <c r="AR566" i="1" s="1"/>
  <c r="Q862" i="1"/>
  <c r="AR548" i="1" s="1"/>
  <c r="BA862" i="1"/>
  <c r="AR542" i="1" s="1"/>
  <c r="IQ862" i="1"/>
  <c r="AR613" i="1" s="1"/>
  <c r="SR862" i="1"/>
  <c r="AR584" i="1" s="1"/>
  <c r="CK862" i="1"/>
  <c r="AR557" i="1" s="1"/>
  <c r="Z862" i="1"/>
  <c r="AR590" i="1" s="1"/>
  <c r="NV862" i="1"/>
  <c r="AR625" i="1" s="1"/>
  <c r="PX862" i="1"/>
  <c r="AR606" i="1" s="1"/>
  <c r="MC862" i="1"/>
  <c r="AR617" i="1" s="1"/>
  <c r="BS862" i="1"/>
  <c r="AR528" i="1" s="1"/>
  <c r="PO862" i="1"/>
  <c r="AR612" i="1" s="1"/>
  <c r="EM862" i="1"/>
  <c r="AR527" i="1" s="1"/>
  <c r="EM856" i="1"/>
  <c r="AN527" i="1" s="1"/>
  <c r="UK838" i="1"/>
  <c r="AB574" i="1" s="1"/>
  <c r="CK868" i="1"/>
  <c r="AW529" i="1" s="1"/>
  <c r="QY838" i="1"/>
  <c r="AB636" i="1" s="1"/>
  <c r="AHF856" i="1"/>
  <c r="AN624" i="1" s="1"/>
  <c r="JR856" i="1"/>
  <c r="AN639" i="1" s="1"/>
  <c r="CB856" i="1"/>
  <c r="AN605" i="1" s="1"/>
  <c r="UK856" i="1"/>
  <c r="AN552" i="1" s="1"/>
  <c r="FW856" i="1"/>
  <c r="AN593" i="1" s="1"/>
  <c r="ON856" i="1"/>
  <c r="AN557" i="1" s="1"/>
  <c r="Z856" i="1"/>
  <c r="AN578" i="1" s="1"/>
  <c r="SR856" i="1"/>
  <c r="AN601" i="1" s="1"/>
  <c r="DC856" i="1"/>
  <c r="AN576" i="1" s="1"/>
  <c r="ND856" i="1"/>
  <c r="AN542" i="1" s="1"/>
  <c r="BJ856" i="1"/>
  <c r="AN581" i="1" s="1"/>
  <c r="AGW856" i="1"/>
  <c r="AN562" i="1" s="1"/>
  <c r="FN850" i="1"/>
  <c r="AJ598" i="1" s="1"/>
  <c r="XW850" i="1"/>
  <c r="AJ641" i="1" s="1"/>
  <c r="NM850" i="1"/>
  <c r="AJ640" i="1" s="1"/>
  <c r="AHF850" i="1"/>
  <c r="AJ597" i="1" s="1"/>
  <c r="AR832" i="1"/>
  <c r="X527" i="1" s="1"/>
  <c r="BJ868" i="1"/>
  <c r="AW588" i="1" s="1"/>
  <c r="AHF838" i="1"/>
  <c r="AB573" i="1" s="1"/>
  <c r="PO868" i="1"/>
  <c r="AW555" i="1" s="1"/>
  <c r="MU838" i="1"/>
  <c r="CT838" i="1"/>
  <c r="AB571" i="1" s="1"/>
  <c r="JR832" i="1"/>
  <c r="X590" i="1" s="1"/>
  <c r="UK832" i="1"/>
  <c r="X613" i="1" s="1"/>
  <c r="BJ838" i="1"/>
  <c r="AB540" i="1" s="1"/>
  <c r="VU856" i="1"/>
  <c r="AN627" i="1" s="1"/>
  <c r="BA850" i="1"/>
  <c r="AJ585" i="1" s="1"/>
  <c r="AFM868" i="1"/>
  <c r="XW856" i="1"/>
  <c r="AN629" i="1" s="1"/>
  <c r="ADT862" i="1"/>
  <c r="LT832" i="1"/>
  <c r="X540" i="1" s="1"/>
  <c r="JI808" i="1"/>
  <c r="H544" i="1" s="1"/>
  <c r="VC826" i="1"/>
  <c r="T608" i="1" s="1"/>
  <c r="MU850" i="1"/>
  <c r="JI868" i="1"/>
  <c r="AW619" i="1" s="1"/>
  <c r="WV844" i="1"/>
  <c r="AF525" i="1" s="1"/>
  <c r="UK826" i="1"/>
  <c r="T640" i="1" s="1"/>
  <c r="KA868" i="1"/>
  <c r="AW541" i="1" s="1"/>
  <c r="DL814" i="1"/>
  <c r="L619" i="1" s="1"/>
  <c r="AI814" i="1"/>
  <c r="L547" i="1" s="1"/>
  <c r="TS868" i="1"/>
  <c r="AW650" i="1" s="1"/>
  <c r="QG820" i="1"/>
  <c r="P556" i="1" s="1"/>
  <c r="MC850" i="1"/>
  <c r="AJ652" i="1" s="1"/>
  <c r="AGE838" i="1"/>
  <c r="AB577" i="1" s="1"/>
  <c r="VC868" i="1"/>
  <c r="AW625" i="1" s="1"/>
  <c r="YO850" i="1"/>
  <c r="AJ610" i="1" s="1"/>
  <c r="BJ814" i="1"/>
  <c r="L531" i="1" s="1"/>
  <c r="KA814" i="1"/>
  <c r="L639" i="1" s="1"/>
  <c r="LK862" i="1"/>
  <c r="SI838" i="1"/>
  <c r="AB569" i="1" s="1"/>
  <c r="IZ868" i="1"/>
  <c r="AW638" i="1" s="1"/>
  <c r="VC850" i="1"/>
  <c r="AJ593" i="1" s="1"/>
  <c r="YO844" i="1"/>
  <c r="AF649" i="1" s="1"/>
  <c r="CT844" i="1"/>
  <c r="AF625" i="1" s="1"/>
  <c r="AR850" i="1"/>
  <c r="AJ609" i="1" s="1"/>
  <c r="PX826" i="1"/>
  <c r="T566" i="1" s="1"/>
  <c r="H850" i="1"/>
  <c r="AJ573" i="1" s="1"/>
  <c r="ADT850" i="1"/>
  <c r="JI844" i="1"/>
  <c r="AF538" i="1" s="1"/>
  <c r="RZ862" i="1"/>
  <c r="IZ844" i="1"/>
  <c r="AF611" i="1" s="1"/>
  <c r="TS850" i="1"/>
  <c r="AJ620" i="1" s="1"/>
  <c r="AGN850" i="1"/>
  <c r="AJ574" i="1" s="1"/>
  <c r="BJ850" i="1"/>
  <c r="AJ568" i="1" s="1"/>
  <c r="AFV832" i="1"/>
  <c r="AGN832" i="1"/>
  <c r="X538" i="1" s="1"/>
  <c r="VU826" i="1"/>
  <c r="T641" i="1" s="1"/>
  <c r="LB862" i="1"/>
  <c r="AR540" i="1" s="1"/>
  <c r="KJ862" i="1"/>
  <c r="GO814" i="1"/>
  <c r="L552" i="1" s="1"/>
  <c r="ND814" i="1"/>
  <c r="L579" i="1" s="1"/>
  <c r="AFD838" i="1"/>
  <c r="KA808" i="1"/>
  <c r="H598" i="1" s="1"/>
  <c r="AFV850" i="1"/>
  <c r="VC814" i="1"/>
  <c r="L586" i="1" s="1"/>
  <c r="KA838" i="1"/>
  <c r="AB535" i="1" s="1"/>
  <c r="TA838" i="1"/>
  <c r="AB572" i="1" s="1"/>
  <c r="PF838" i="1"/>
  <c r="AB627" i="1" s="1"/>
  <c r="Z844" i="1"/>
  <c r="AF575" i="1" s="1"/>
  <c r="AFV868" i="1"/>
  <c r="ND868" i="1"/>
  <c r="AW591" i="1" s="1"/>
  <c r="AFD832" i="1"/>
  <c r="AFM850" i="1"/>
  <c r="ON832" i="1"/>
  <c r="X586" i="1" s="1"/>
  <c r="QG826" i="1"/>
  <c r="T554" i="1" s="1"/>
  <c r="TA820" i="1"/>
  <c r="P619" i="1" s="1"/>
  <c r="QG838" i="1"/>
  <c r="AB598" i="1" s="1"/>
  <c r="YO838" i="1"/>
  <c r="AB549" i="1" s="1"/>
  <c r="YO856" i="1"/>
  <c r="AN591" i="1" s="1"/>
  <c r="KJ844" i="1"/>
  <c r="PX832" i="1"/>
  <c r="X617" i="1" s="1"/>
  <c r="AGN868" i="1"/>
  <c r="AW574" i="1" s="1"/>
  <c r="AFD820" i="1"/>
  <c r="PO826" i="1"/>
  <c r="T585" i="1" s="1"/>
  <c r="AFM820" i="1"/>
  <c r="LK850" i="1"/>
  <c r="ADT838" i="1"/>
  <c r="ND844" i="1"/>
  <c r="AF554" i="1" s="1"/>
  <c r="YO862" i="1"/>
  <c r="AR531" i="1" s="1"/>
  <c r="ND850" i="1"/>
  <c r="AJ633" i="1" s="1"/>
  <c r="IQ832" i="1"/>
  <c r="X560" i="1" s="1"/>
  <c r="EM850" i="1"/>
  <c r="AJ544" i="1" s="1"/>
  <c r="CB838" i="1"/>
  <c r="AB589" i="1" s="1"/>
  <c r="JI826" i="1"/>
  <c r="T521" i="1" s="1"/>
  <c r="QY844" i="1"/>
  <c r="AF650" i="1" s="1"/>
  <c r="BS832" i="1"/>
  <c r="X545" i="1" s="1"/>
  <c r="PF826" i="1"/>
  <c r="T537" i="1" s="1"/>
  <c r="AGN820" i="1"/>
  <c r="P536" i="1" s="1"/>
  <c r="LB850" i="1"/>
  <c r="AJ583" i="1" s="1"/>
  <c r="DL868" i="1"/>
  <c r="AW559" i="1" s="1"/>
  <c r="ON862" i="1"/>
  <c r="AR616" i="1" s="1"/>
  <c r="TA868" i="1"/>
  <c r="AW551" i="1" s="1"/>
  <c r="BS850" i="1"/>
  <c r="AJ552" i="1" s="1"/>
  <c r="LT826" i="1"/>
  <c r="T579" i="1" s="1"/>
  <c r="MC832" i="1"/>
  <c r="X648" i="1" s="1"/>
  <c r="GO838" i="1"/>
  <c r="AB543" i="1" s="1"/>
  <c r="SR820" i="1"/>
  <c r="P595" i="1" s="1"/>
  <c r="EM820" i="1"/>
  <c r="P567" i="1" s="1"/>
  <c r="AI838" i="1"/>
  <c r="AB529" i="1" s="1"/>
  <c r="AFM838" i="1"/>
  <c r="EV838" i="1"/>
  <c r="AB560" i="1" s="1"/>
  <c r="CK838" i="1"/>
  <c r="AB594" i="1" s="1"/>
  <c r="AFD850" i="1"/>
  <c r="ADT868" i="1"/>
  <c r="QG862" i="1"/>
  <c r="AR621" i="1" s="1"/>
  <c r="FN868" i="1"/>
  <c r="AW557" i="1" s="1"/>
  <c r="CT856" i="1"/>
  <c r="AN592" i="1" s="1"/>
  <c r="ML844" i="1"/>
  <c r="AF617" i="1" s="1"/>
  <c r="AFD844" i="1"/>
  <c r="AI844" i="1"/>
  <c r="AF558" i="1" s="1"/>
  <c r="CT862" i="1"/>
  <c r="AR577" i="1" s="1"/>
  <c r="CB850" i="1"/>
  <c r="AJ523" i="1" s="1"/>
  <c r="ON844" i="1"/>
  <c r="AF626" i="1" s="1"/>
  <c r="AFD808" i="1"/>
  <c r="IQ850" i="1"/>
  <c r="AJ542" i="1" s="1"/>
  <c r="VU850" i="1"/>
  <c r="AJ578" i="1" s="1"/>
  <c r="EV832" i="1"/>
  <c r="X559" i="1" s="1"/>
  <c r="IZ826" i="1"/>
  <c r="T528" i="1" s="1"/>
  <c r="FW826" i="1"/>
  <c r="T539" i="1" s="1"/>
  <c r="RZ826" i="1"/>
  <c r="MU844" i="1"/>
  <c r="LT862" i="1"/>
  <c r="AR536" i="1" s="1"/>
  <c r="EM838" i="1"/>
  <c r="AB545" i="1" s="1"/>
  <c r="AFM856" i="1"/>
  <c r="TS862" i="1"/>
  <c r="AR570" i="1" s="1"/>
  <c r="KA856" i="1"/>
  <c r="AN646" i="1" s="1"/>
  <c r="PO814" i="1"/>
  <c r="L539" i="1" s="1"/>
  <c r="PF844" i="1"/>
  <c r="AF560" i="1" s="1"/>
  <c r="GO844" i="1"/>
  <c r="AF524" i="1" s="1"/>
  <c r="ON868" i="1"/>
  <c r="AW642" i="1" s="1"/>
  <c r="CK850" i="1"/>
  <c r="AJ618" i="1" s="1"/>
  <c r="RZ844" i="1"/>
  <c r="LK832" i="1"/>
  <c r="AFM832" i="1"/>
  <c r="AI832" i="1"/>
  <c r="X536" i="1" s="1"/>
  <c r="KJ832" i="1"/>
  <c r="RZ838" i="1"/>
  <c r="AHF862" i="1"/>
  <c r="AR591" i="1" s="1"/>
  <c r="SI826" i="1"/>
  <c r="T649" i="1" s="1"/>
  <c r="LB838" i="1"/>
  <c r="AB621" i="1" s="1"/>
  <c r="XW808" i="1"/>
  <c r="H541" i="1" s="1"/>
  <c r="PX868" i="1"/>
  <c r="AW620" i="1" s="1"/>
  <c r="CK844" i="1"/>
  <c r="AF619" i="1" s="1"/>
  <c r="AR814" i="1"/>
  <c r="L538" i="1" s="1"/>
  <c r="BJ844" i="1"/>
  <c r="AF591" i="1" s="1"/>
  <c r="EV844" i="1"/>
  <c r="AF545" i="1" s="1"/>
  <c r="DC844" i="1"/>
  <c r="AF633" i="1" s="1"/>
  <c r="VC844" i="1"/>
  <c r="AF581" i="1" s="1"/>
  <c r="DL844" i="1"/>
  <c r="AF602" i="1" s="1"/>
  <c r="FW844" i="1"/>
  <c r="AF623" i="1" s="1"/>
  <c r="VU814" i="1"/>
  <c r="L646" i="1" s="1"/>
  <c r="RZ832" i="1"/>
  <c r="SR832" i="1"/>
  <c r="X612" i="1" s="1"/>
  <c r="NV868" i="1"/>
  <c r="AW561" i="1" s="1"/>
  <c r="WV850" i="1"/>
  <c r="AJ639" i="1" s="1"/>
  <c r="PF832" i="1"/>
  <c r="X628" i="1" s="1"/>
  <c r="DL832" i="1"/>
  <c r="X534" i="1" s="1"/>
  <c r="VC832" i="1"/>
  <c r="X640" i="1" s="1"/>
  <c r="NV832" i="1"/>
  <c r="X642" i="1" s="1"/>
  <c r="RZ814" i="1"/>
  <c r="EV814" i="1"/>
  <c r="L551" i="1" s="1"/>
  <c r="EV826" i="1"/>
  <c r="T538" i="1" s="1"/>
  <c r="ADT814" i="1"/>
  <c r="KA820" i="1"/>
  <c r="P571" i="1" s="1"/>
  <c r="AGN826" i="1"/>
  <c r="T604" i="1" s="1"/>
  <c r="IZ850" i="1"/>
  <c r="AJ572" i="1" s="1"/>
  <c r="IZ862" i="1"/>
  <c r="AR594" i="1" s="1"/>
  <c r="UK802" i="1"/>
  <c r="D637" i="1" s="1"/>
  <c r="UJ870" i="1"/>
  <c r="PX838" i="1"/>
  <c r="AB587" i="1" s="1"/>
  <c r="PO838" i="1"/>
  <c r="AB591" i="1" s="1"/>
  <c r="AFV838" i="1"/>
  <c r="FN832" i="1"/>
  <c r="X541" i="1" s="1"/>
  <c r="LT850" i="1"/>
  <c r="AJ634" i="1" s="1"/>
  <c r="XW832" i="1"/>
  <c r="X602" i="1" s="1"/>
  <c r="GO832" i="1"/>
  <c r="X557" i="1" s="1"/>
  <c r="BJ832" i="1"/>
  <c r="X585" i="1" s="1"/>
  <c r="AHF826" i="1"/>
  <c r="T573" i="1" s="1"/>
  <c r="NM808" i="1"/>
  <c r="H611" i="1" s="1"/>
  <c r="NV808" i="1"/>
  <c r="H609" i="1" s="1"/>
  <c r="CT808" i="1"/>
  <c r="H602" i="1" s="1"/>
  <c r="AFD862" i="1"/>
  <c r="SI868" i="1"/>
  <c r="AW635" i="1" s="1"/>
  <c r="AGE856" i="1"/>
  <c r="AN532" i="1" s="1"/>
  <c r="NV814" i="1"/>
  <c r="L585" i="1" s="1"/>
  <c r="QG814" i="1"/>
  <c r="L535" i="1" s="1"/>
  <c r="Q814" i="1"/>
  <c r="L536" i="1" s="1"/>
  <c r="AHF814" i="1"/>
  <c r="L527" i="1" s="1"/>
  <c r="NV844" i="1"/>
  <c r="AF637" i="1" s="1"/>
  <c r="AGE820" i="1"/>
  <c r="P583" i="1" s="1"/>
  <c r="WV820" i="1"/>
  <c r="P627" i="1" s="1"/>
  <c r="JR826" i="1"/>
  <c r="T567" i="1" s="1"/>
  <c r="BA826" i="1"/>
  <c r="T610" i="1" s="1"/>
  <c r="TA826" i="1"/>
  <c r="T611" i="1" s="1"/>
  <c r="ND826" i="1"/>
  <c r="T525" i="1" s="1"/>
  <c r="BS826" i="1"/>
  <c r="T590" i="1" s="1"/>
  <c r="FN802" i="1"/>
  <c r="D639" i="1" s="1"/>
  <c r="FM870" i="1"/>
  <c r="D482" i="1" s="1"/>
  <c r="UK844" i="1"/>
  <c r="AF643" i="1" s="1"/>
  <c r="AGV870" i="1"/>
  <c r="P499" i="1" s="1"/>
  <c r="AGW802" i="1"/>
  <c r="D601" i="1" s="1"/>
  <c r="CT868" i="1"/>
  <c r="AW537" i="1" s="1"/>
  <c r="GN870" i="1"/>
  <c r="D472" i="1" s="1"/>
  <c r="GO802" i="1"/>
  <c r="D580" i="1" s="1"/>
  <c r="JI802" i="1"/>
  <c r="D591" i="1" s="1"/>
  <c r="JH870" i="1"/>
  <c r="H477" i="1" s="1"/>
  <c r="ADS870" i="1"/>
  <c r="ADT802" i="1"/>
  <c r="CK802" i="1"/>
  <c r="D610" i="1" s="1"/>
  <c r="CJ870" i="1"/>
  <c r="NV802" i="1"/>
  <c r="D647" i="1" s="1"/>
  <c r="NU870" i="1"/>
  <c r="H481" i="1" s="1"/>
  <c r="CA870" i="1"/>
  <c r="D468" i="1" s="1"/>
  <c r="CB802" i="1"/>
  <c r="D645" i="1" s="1"/>
  <c r="PW870" i="1"/>
  <c r="L476" i="1" s="1"/>
  <c r="PX802" i="1"/>
  <c r="D537" i="1" s="1"/>
  <c r="LB802" i="1"/>
  <c r="D573" i="1" s="1"/>
  <c r="LA870" i="1"/>
  <c r="H478" i="1" s="1"/>
  <c r="AFC870" i="1"/>
  <c r="AFD802" i="1"/>
  <c r="AI820" i="1"/>
  <c r="P620" i="1" s="1"/>
  <c r="PF820" i="1"/>
  <c r="P577" i="1" s="1"/>
  <c r="ADT820" i="1"/>
  <c r="JR820" i="1"/>
  <c r="P594" i="1" s="1"/>
  <c r="H820" i="1"/>
  <c r="P539" i="1" s="1"/>
  <c r="EV820" i="1"/>
  <c r="P621" i="1" s="1"/>
  <c r="JI820" i="1"/>
  <c r="P626" i="1" s="1"/>
  <c r="MC856" i="1"/>
  <c r="AN609" i="1" s="1"/>
  <c r="AHF802" i="1"/>
  <c r="D539" i="1" s="1"/>
  <c r="AHE870" i="1"/>
  <c r="P475" i="1" s="1"/>
  <c r="AR868" i="1"/>
  <c r="AW546" i="1" s="1"/>
  <c r="BA808" i="1"/>
  <c r="H533" i="1" s="1"/>
  <c r="LT808" i="1"/>
  <c r="H525" i="1" s="1"/>
  <c r="ADT808" i="1"/>
  <c r="Z808" i="1"/>
  <c r="H595" i="1" s="1"/>
  <c r="ND808" i="1"/>
  <c r="H518" i="1" s="1"/>
  <c r="TA808" i="1"/>
  <c r="H517" i="1" s="1"/>
  <c r="CB808" i="1"/>
  <c r="H546" i="1" s="1"/>
  <c r="FW808" i="1"/>
  <c r="H527" i="1" s="1"/>
  <c r="ML850" i="1"/>
  <c r="AJ521" i="1" s="1"/>
  <c r="CT850" i="1"/>
  <c r="AJ571" i="1" s="1"/>
  <c r="LT868" i="1"/>
  <c r="AW611" i="1" s="1"/>
  <c r="LT856" i="1"/>
  <c r="AN539" i="1" s="1"/>
  <c r="RZ856" i="1"/>
  <c r="IQ856" i="1"/>
  <c r="AN559" i="1" s="1"/>
  <c r="PO856" i="1"/>
  <c r="AN555" i="1" s="1"/>
  <c r="AFV856" i="1"/>
  <c r="MC844" i="1"/>
  <c r="AF630" i="1" s="1"/>
  <c r="XV870" i="1"/>
  <c r="XW802" i="1"/>
  <c r="D635" i="1" s="1"/>
  <c r="AGW826" i="1"/>
  <c r="T584" i="1" s="1"/>
  <c r="YO832" i="1"/>
  <c r="X542" i="1" s="1"/>
  <c r="Z850" i="1"/>
  <c r="AJ580" i="1" s="1"/>
  <c r="Q850" i="1"/>
  <c r="AJ577" i="1" s="1"/>
  <c r="LT838" i="1"/>
  <c r="AB564" i="1" s="1"/>
  <c r="TS832" i="1"/>
  <c r="X582" i="1" s="1"/>
  <c r="XW814" i="1"/>
  <c r="L595" i="1" s="1"/>
  <c r="MU832" i="1"/>
  <c r="FN826" i="1"/>
  <c r="T583" i="1" s="1"/>
  <c r="AFU870" i="1"/>
  <c r="AFV802" i="1"/>
  <c r="WV802" i="1"/>
  <c r="D561" i="1" s="1"/>
  <c r="WU870" i="1"/>
  <c r="L475" i="1" s="1"/>
  <c r="YO826" i="1"/>
  <c r="T607" i="1" s="1"/>
  <c r="H844" i="1"/>
  <c r="AF530" i="1" s="1"/>
  <c r="PX844" i="1"/>
  <c r="AF563" i="1" s="1"/>
  <c r="VU844" i="1"/>
  <c r="AF543" i="1" s="1"/>
  <c r="LB844" i="1"/>
  <c r="AF583" i="1" s="1"/>
  <c r="AFD826" i="1"/>
  <c r="PO850" i="1"/>
  <c r="AJ603" i="1" s="1"/>
  <c r="DL850" i="1"/>
  <c r="AJ525" i="1" s="1"/>
  <c r="YO820" i="1"/>
  <c r="P570" i="1" s="1"/>
  <c r="CB832" i="1"/>
  <c r="X566" i="1" s="1"/>
  <c r="TA832" i="1"/>
  <c r="X528" i="1" s="1"/>
  <c r="VU832" i="1"/>
  <c r="X583" i="1" s="1"/>
  <c r="H832" i="1"/>
  <c r="X544" i="1" s="1"/>
  <c r="ML832" i="1"/>
  <c r="X572" i="1" s="1"/>
  <c r="NM826" i="1"/>
  <c r="T561" i="1" s="1"/>
  <c r="SR826" i="1"/>
  <c r="T630" i="1" s="1"/>
  <c r="TA814" i="1"/>
  <c r="L545" i="1" s="1"/>
  <c r="UK850" i="1"/>
  <c r="AJ651" i="1" s="1"/>
  <c r="PF850" i="1"/>
  <c r="AJ545" i="1" s="1"/>
  <c r="AGN838" i="1"/>
  <c r="AB575" i="1" s="1"/>
  <c r="BA838" i="1"/>
  <c r="AB588" i="1" s="1"/>
  <c r="TS844" i="1"/>
  <c r="AF572" i="1" s="1"/>
  <c r="KA832" i="1"/>
  <c r="X580" i="1" s="1"/>
  <c r="CT832" i="1"/>
  <c r="X552" i="1" s="1"/>
  <c r="NM832" i="1"/>
  <c r="X594" i="1" s="1"/>
  <c r="EM844" i="1"/>
  <c r="AF595" i="1" s="1"/>
  <c r="BA814" i="1"/>
  <c r="L566" i="1" s="1"/>
  <c r="AFM814" i="1"/>
  <c r="LK814" i="1"/>
  <c r="JI862" i="1"/>
  <c r="AR622" i="1" s="1"/>
  <c r="AGE862" i="1"/>
  <c r="AR517" i="1" s="1"/>
  <c r="FN856" i="1"/>
  <c r="AN540" i="1" s="1"/>
  <c r="SI808" i="1"/>
  <c r="H564" i="1" s="1"/>
  <c r="VC808" i="1"/>
  <c r="H622" i="1" s="1"/>
  <c r="DL808" i="1"/>
  <c r="H537" i="1" s="1"/>
  <c r="KA844" i="1"/>
  <c r="AF580" i="1" s="1"/>
  <c r="GO808" i="1"/>
  <c r="H574" i="1" s="1"/>
  <c r="DC826" i="1"/>
  <c r="T523" i="1" s="1"/>
  <c r="Z832" i="1"/>
  <c r="X522" i="1" s="1"/>
  <c r="JI814" i="1"/>
  <c r="L565" i="1" s="1"/>
  <c r="SR814" i="1"/>
  <c r="L523" i="1" s="1"/>
  <c r="BS814" i="1"/>
  <c r="L558" i="1" s="1"/>
  <c r="Z814" i="1"/>
  <c r="L592" i="1" s="1"/>
  <c r="AGW844" i="1"/>
  <c r="AF644" i="1" s="1"/>
  <c r="RZ820" i="1"/>
  <c r="AGW820" i="1"/>
  <c r="P623" i="1" s="1"/>
  <c r="BS820" i="1"/>
  <c r="P561" i="1" s="1"/>
  <c r="LT820" i="1"/>
  <c r="P640" i="1" s="1"/>
  <c r="CT826" i="1"/>
  <c r="T626" i="1" s="1"/>
  <c r="CK826" i="1"/>
  <c r="T596" i="1" s="1"/>
  <c r="AFM826" i="1"/>
  <c r="NV820" i="1"/>
  <c r="P530" i="1" s="1"/>
  <c r="WV856" i="1"/>
  <c r="AN569" i="1" s="1"/>
  <c r="QY820" i="1"/>
  <c r="P598" i="1" s="1"/>
  <c r="MK870" i="1"/>
  <c r="L469" i="1" s="1"/>
  <c r="ML802" i="1"/>
  <c r="D569" i="1" s="1"/>
  <c r="CS870" i="1"/>
  <c r="CT802" i="1"/>
  <c r="D600" i="1" s="1"/>
  <c r="VU802" i="1"/>
  <c r="D646" i="1" s="1"/>
  <c r="VT870" i="1"/>
  <c r="T508" i="1" s="1"/>
  <c r="Z838" i="1"/>
  <c r="AB530" i="1" s="1"/>
  <c r="KA802" i="1"/>
  <c r="D575" i="1" s="1"/>
  <c r="JZ870" i="1"/>
  <c r="L477" i="1" s="1"/>
  <c r="AGN802" i="1"/>
  <c r="D565" i="1" s="1"/>
  <c r="AGM870" i="1"/>
  <c r="AH870" i="1"/>
  <c r="D470" i="1" s="1"/>
  <c r="AI802" i="1"/>
  <c r="D546" i="1" s="1"/>
  <c r="AQ870" i="1"/>
  <c r="AR802" i="1"/>
  <c r="D619" i="1" s="1"/>
  <c r="OM870" i="1"/>
  <c r="P507" i="1" s="1"/>
  <c r="ON802" i="1"/>
  <c r="D563" i="1" s="1"/>
  <c r="IY870" i="1"/>
  <c r="H469" i="1" s="1"/>
  <c r="IZ802" i="1"/>
  <c r="D566" i="1" s="1"/>
  <c r="SH870" i="1"/>
  <c r="L479" i="1" s="1"/>
  <c r="SI802" i="1"/>
  <c r="D630" i="1" s="1"/>
  <c r="MT870" i="1"/>
  <c r="MU802" i="1"/>
  <c r="CB820" i="1"/>
  <c r="P543" i="1" s="1"/>
  <c r="PX820" i="1"/>
  <c r="P559" i="1" s="1"/>
  <c r="BA820" i="1"/>
  <c r="P586" i="1" s="1"/>
  <c r="Z820" i="1"/>
  <c r="P564" i="1" s="1"/>
  <c r="IQ820" i="1"/>
  <c r="P549" i="1" s="1"/>
  <c r="ML820" i="1"/>
  <c r="P527" i="1" s="1"/>
  <c r="JR808" i="1"/>
  <c r="H521" i="1" s="1"/>
  <c r="Q838" i="1"/>
  <c r="AB563" i="1" s="1"/>
  <c r="AFV826" i="1"/>
  <c r="LB826" i="1"/>
  <c r="T560" i="1" s="1"/>
  <c r="ON826" i="1"/>
  <c r="T632" i="1" s="1"/>
  <c r="KJ838" i="1"/>
  <c r="ML808" i="1"/>
  <c r="H637" i="1" s="1"/>
  <c r="JR838" i="1"/>
  <c r="AB580" i="1" s="1"/>
  <c r="MU862" i="1"/>
  <c r="LK838" i="1"/>
  <c r="QY832" i="1"/>
  <c r="X633" i="1" s="1"/>
  <c r="SI844" i="1"/>
  <c r="AF608" i="1" s="1"/>
  <c r="SI820" i="1"/>
  <c r="P563" i="1" s="1"/>
  <c r="AGW868" i="1"/>
  <c r="AW595" i="1" s="1"/>
  <c r="BS808" i="1"/>
  <c r="H597" i="1" s="1"/>
  <c r="PO808" i="1"/>
  <c r="H529" i="1" s="1"/>
  <c r="AGN808" i="1"/>
  <c r="H558" i="1" s="1"/>
  <c r="AR808" i="1"/>
  <c r="H596" i="1" s="1"/>
  <c r="ON808" i="1"/>
  <c r="H612" i="1" s="1"/>
  <c r="AFM808" i="1"/>
  <c r="PX808" i="1"/>
  <c r="H624" i="1" s="1"/>
  <c r="IZ808" i="1"/>
  <c r="H573" i="1" s="1"/>
  <c r="ML814" i="1"/>
  <c r="L519" i="1" s="1"/>
  <c r="ON850" i="1"/>
  <c r="AJ518" i="1" s="1"/>
  <c r="KA850" i="1"/>
  <c r="AJ616" i="1" s="1"/>
  <c r="CK856" i="1"/>
  <c r="AN582" i="1" s="1"/>
  <c r="QY856" i="1"/>
  <c r="AN612" i="1" s="1"/>
  <c r="ML856" i="1"/>
  <c r="AN648" i="1" s="1"/>
  <c r="EV856" i="1"/>
  <c r="AN632" i="1" s="1"/>
  <c r="JI856" i="1"/>
  <c r="AN644" i="1" s="1"/>
  <c r="SI856" i="1"/>
  <c r="AN650" i="1" s="1"/>
  <c r="YO814" i="1"/>
  <c r="L616" i="1" s="1"/>
  <c r="IQ844" i="1"/>
  <c r="AF518" i="1" s="1"/>
  <c r="XW820" i="1"/>
  <c r="P518" i="1" s="1"/>
  <c r="LK844" i="1"/>
  <c r="CT814" i="1"/>
  <c r="L541" i="1" s="1"/>
  <c r="PX814" i="1"/>
  <c r="L603" i="1" s="1"/>
  <c r="MC814" i="1"/>
  <c r="L617" i="1" s="1"/>
  <c r="EV850" i="1"/>
  <c r="AJ566" i="1" s="1"/>
  <c r="AGW832" i="1"/>
  <c r="X575" i="1" s="1"/>
  <c r="BA856" i="1"/>
  <c r="AN549" i="1" s="1"/>
  <c r="NV856" i="1"/>
  <c r="AN616" i="1" s="1"/>
  <c r="TA850" i="1"/>
  <c r="AJ600" i="1" s="1"/>
  <c r="ND838" i="1"/>
  <c r="AB546" i="1" s="1"/>
  <c r="KJ814" i="1"/>
  <c r="ADT826" i="1"/>
  <c r="MC802" i="1"/>
  <c r="D612" i="1" s="1"/>
  <c r="MB870" i="1"/>
  <c r="DC838" i="1"/>
  <c r="AB610" i="1" s="1"/>
  <c r="KJ856" i="1"/>
  <c r="IZ856" i="1"/>
  <c r="AN631" i="1" s="1"/>
  <c r="DC850" i="1"/>
  <c r="AJ540" i="1" s="1"/>
  <c r="PO844" i="1"/>
  <c r="AF610" i="1" s="1"/>
  <c r="ADT844" i="1"/>
  <c r="LT844" i="1"/>
  <c r="AF561" i="1" s="1"/>
  <c r="MU814" i="1"/>
  <c r="QG850" i="1"/>
  <c r="AJ541" i="1" s="1"/>
  <c r="PX850" i="1"/>
  <c r="AJ628" i="1" s="1"/>
  <c r="PO832" i="1"/>
  <c r="X624" i="1" s="1"/>
  <c r="DC832" i="1"/>
  <c r="X519" i="1" s="1"/>
  <c r="WV832" i="1"/>
  <c r="X607" i="1" s="1"/>
  <c r="IZ814" i="1"/>
  <c r="L548" i="1" s="1"/>
  <c r="AR826" i="1"/>
  <c r="T531" i="1" s="1"/>
  <c r="MC820" i="1"/>
  <c r="P604" i="1" s="1"/>
  <c r="JR850" i="1"/>
  <c r="AJ519" i="1" s="1"/>
  <c r="QY850" i="1"/>
  <c r="AJ642" i="1" s="1"/>
  <c r="GO850" i="1"/>
  <c r="AJ623" i="1" s="1"/>
  <c r="TA844" i="1"/>
  <c r="AF555" i="1" s="1"/>
  <c r="VC838" i="1"/>
  <c r="AB641" i="1" s="1"/>
  <c r="BS838" i="1"/>
  <c r="AB551" i="1" s="1"/>
  <c r="Q832" i="1"/>
  <c r="X558" i="1" s="1"/>
  <c r="QG832" i="1"/>
  <c r="X573" i="1" s="1"/>
  <c r="ADT832" i="1"/>
  <c r="SI832" i="1"/>
  <c r="X626" i="1" s="1"/>
  <c r="AGE844" i="1"/>
  <c r="AF597" i="1" s="1"/>
  <c r="JR844" i="1"/>
  <c r="AF569" i="1" s="1"/>
  <c r="AFM844" i="1"/>
  <c r="SI814" i="1"/>
  <c r="L576" i="1" s="1"/>
  <c r="AGN814" i="1"/>
  <c r="L543" i="1" s="1"/>
  <c r="AGE814" i="1"/>
  <c r="L587" i="1" s="1"/>
  <c r="AHF808" i="1"/>
  <c r="H583" i="1" s="1"/>
  <c r="MC808" i="1"/>
  <c r="H545" i="1" s="1"/>
  <c r="AGW862" i="1"/>
  <c r="AR636" i="1" s="1"/>
  <c r="UK808" i="1"/>
  <c r="H652" i="1" s="1"/>
  <c r="SI862" i="1"/>
  <c r="AR561" i="1" s="1"/>
  <c r="CB814" i="1"/>
  <c r="L517" i="1" s="1"/>
  <c r="IQ814" i="1"/>
  <c r="L640" i="1" s="1"/>
  <c r="UK814" i="1"/>
  <c r="L554" i="1" s="1"/>
  <c r="KJ820" i="1"/>
  <c r="ON820" i="1"/>
  <c r="P632" i="1" s="1"/>
  <c r="EM826" i="1"/>
  <c r="T621" i="1" s="1"/>
  <c r="Q826" i="1"/>
  <c r="T569" i="1" s="1"/>
  <c r="DL826" i="1"/>
  <c r="T552" i="1" s="1"/>
  <c r="IQ826" i="1"/>
  <c r="T586" i="1" s="1"/>
  <c r="AGE826" i="1"/>
  <c r="T553" i="1" s="1"/>
  <c r="KA826" i="1"/>
  <c r="T612" i="1" s="1"/>
  <c r="AHF820" i="1"/>
  <c r="P552" i="1" s="1"/>
  <c r="EM802" i="1"/>
  <c r="D571" i="1" s="1"/>
  <c r="EL870" i="1"/>
  <c r="H471" i="1" s="1"/>
  <c r="YO802" i="1"/>
  <c r="D614" i="1" s="1"/>
  <c r="YN870" i="1"/>
  <c r="P490" i="1" s="1"/>
  <c r="IQ838" i="1"/>
  <c r="AB628" i="1" s="1"/>
  <c r="FN838" i="1"/>
  <c r="AB536" i="1" s="1"/>
  <c r="AR838" i="1"/>
  <c r="AB554" i="1" s="1"/>
  <c r="KJ850" i="1"/>
  <c r="XW838" i="1"/>
  <c r="AB583" i="1" s="1"/>
  <c r="BS802" i="1"/>
  <c r="D622" i="1" s="1"/>
  <c r="BR870" i="1"/>
  <c r="D479" i="1" s="1"/>
  <c r="PN870" i="1"/>
  <c r="P481" i="1" s="1"/>
  <c r="PO802" i="1"/>
  <c r="D527" i="1" s="1"/>
  <c r="FV870" i="1"/>
  <c r="FW802" i="1"/>
  <c r="D518" i="1" s="1"/>
  <c r="BJ802" i="1"/>
  <c r="D625" i="1" s="1"/>
  <c r="BI870" i="1"/>
  <c r="D469" i="1" s="1"/>
  <c r="QF870" i="1"/>
  <c r="QG802" i="1"/>
  <c r="D548" i="1" s="1"/>
  <c r="DK870" i="1"/>
  <c r="D476" i="1" s="1"/>
  <c r="DL802" i="1"/>
  <c r="D553" i="1" s="1"/>
  <c r="JR802" i="1"/>
  <c r="D521" i="1" s="1"/>
  <c r="JQ870" i="1"/>
  <c r="H468" i="1" s="1"/>
  <c r="SZ870" i="1"/>
  <c r="L467" i="1" s="1"/>
  <c r="TA802" i="1"/>
  <c r="D556" i="1" s="1"/>
  <c r="IQ802" i="1"/>
  <c r="D621" i="1" s="1"/>
  <c r="IP870" i="1"/>
  <c r="L474" i="1" s="1"/>
  <c r="RZ802" i="1"/>
  <c r="RY870" i="1"/>
  <c r="FW820" i="1"/>
  <c r="P605" i="1" s="1"/>
  <c r="VC820" i="1"/>
  <c r="P624" i="1" s="1"/>
  <c r="DL820" i="1"/>
  <c r="P602" i="1" s="1"/>
  <c r="CK820" i="1"/>
  <c r="P531" i="1" s="1"/>
  <c r="LB820" i="1"/>
  <c r="P581" i="1" s="1"/>
  <c r="AR820" i="1"/>
  <c r="P578" i="1" s="1"/>
  <c r="UK820" i="1"/>
  <c r="P525" i="1" s="1"/>
  <c r="SR808" i="1"/>
  <c r="H569" i="1" s="1"/>
  <c r="AGW838" i="1"/>
  <c r="AB648" i="1" s="1"/>
  <c r="WV838" i="1"/>
  <c r="AB615" i="1" s="1"/>
  <c r="QY826" i="1"/>
  <c r="T546" i="1" s="1"/>
  <c r="TS838" i="1"/>
  <c r="AB612" i="1" s="1"/>
  <c r="FN808" i="1"/>
  <c r="H582" i="1" s="1"/>
  <c r="AFV862" i="1"/>
  <c r="NM820" i="1"/>
  <c r="P628" i="1" s="1"/>
  <c r="MC838" i="1"/>
  <c r="AB586" i="1" s="1"/>
  <c r="WV814" i="1"/>
  <c r="L549" i="1" s="1"/>
  <c r="DC868" i="1"/>
  <c r="AW550" i="1" s="1"/>
  <c r="LB868" i="1"/>
  <c r="AW540" i="1" s="1"/>
  <c r="EV808" i="1"/>
  <c r="H618" i="1" s="1"/>
  <c r="QG808" i="1"/>
  <c r="H603" i="1" s="1"/>
  <c r="DC808" i="1"/>
  <c r="H548" i="1" s="1"/>
  <c r="PF808" i="1"/>
  <c r="H628" i="1" s="1"/>
  <c r="RZ808" i="1"/>
  <c r="Q808" i="1"/>
  <c r="H553" i="1" s="1"/>
  <c r="VU808" i="1"/>
  <c r="H650" i="1" s="1"/>
  <c r="ON814" i="1"/>
  <c r="L641" i="1" s="1"/>
  <c r="NV850" i="1"/>
  <c r="AJ649" i="1" s="1"/>
  <c r="FW850" i="1"/>
  <c r="AJ606" i="1" s="1"/>
  <c r="LK868" i="1"/>
  <c r="AGN856" i="1"/>
  <c r="AN606" i="1" s="1"/>
  <c r="H856" i="1"/>
  <c r="AN587" i="1" s="1"/>
  <c r="PF856" i="1"/>
  <c r="AN651" i="1" s="1"/>
  <c r="GO856" i="1"/>
  <c r="AN642" i="1" s="1"/>
  <c r="AR856" i="1"/>
  <c r="AN604" i="1" s="1"/>
  <c r="LB856" i="1"/>
  <c r="AN575" i="1" s="1"/>
  <c r="VC856" i="1"/>
  <c r="AN519" i="1" s="1"/>
  <c r="SR838" i="1"/>
  <c r="AB576" i="1" s="1"/>
  <c r="ML838" i="1"/>
  <c r="AB623" i="1" s="1"/>
  <c r="AFD814" i="1"/>
  <c r="AFV814" i="1"/>
  <c r="TS826" i="1"/>
  <c r="T645" i="1" s="1"/>
  <c r="EM832" i="1"/>
  <c r="X537" i="1" s="1"/>
  <c r="QG856" i="1"/>
  <c r="AN537" i="1" s="1"/>
  <c r="AGW850" i="1"/>
  <c r="AJ632" i="1" s="1"/>
  <c r="MU826" i="1"/>
  <c r="XW826" i="1"/>
  <c r="T587" i="1" s="1"/>
  <c r="AGW814" i="1"/>
  <c r="L582" i="1" s="1"/>
  <c r="JI832" i="1"/>
  <c r="X608" i="1" s="1"/>
  <c r="TR870" i="1"/>
  <c r="TS802" i="1"/>
  <c r="D642" i="1" s="1"/>
  <c r="IZ838" i="1"/>
  <c r="AB524" i="1" s="1"/>
  <c r="WV826" i="1"/>
  <c r="T555" i="1" s="1"/>
  <c r="CB844" i="1"/>
  <c r="AF541" i="1" s="1"/>
  <c r="H814" i="1"/>
  <c r="L578" i="1" s="1"/>
  <c r="DC814" i="1"/>
  <c r="L553" i="1" s="1"/>
  <c r="AI850" i="1"/>
  <c r="AJ627" i="1" s="1"/>
  <c r="IZ832" i="1"/>
  <c r="X517" i="1" s="1"/>
  <c r="Q844" i="1"/>
  <c r="AF598" i="1" s="1"/>
  <c r="BS844" i="1"/>
  <c r="AF612" i="1" s="1"/>
  <c r="AR844" i="1"/>
  <c r="AF559" i="1" s="1"/>
  <c r="SR844" i="1"/>
  <c r="AF616" i="1" s="1"/>
  <c r="BA844" i="1"/>
  <c r="AF529" i="1" s="1"/>
  <c r="QG844" i="1"/>
  <c r="AF603" i="1" s="1"/>
  <c r="LB814" i="1"/>
  <c r="L593" i="1" s="1"/>
  <c r="MU808" i="1"/>
  <c r="SI850" i="1"/>
  <c r="AJ546" i="1" s="1"/>
  <c r="RZ850" i="1"/>
  <c r="BA832" i="1"/>
  <c r="X576" i="1" s="1"/>
  <c r="LB832" i="1"/>
  <c r="X597" i="1" s="1"/>
  <c r="CK832" i="1"/>
  <c r="X553" i="1" s="1"/>
  <c r="ND832" i="1"/>
  <c r="X550" i="1" s="1"/>
  <c r="TS814" i="1"/>
  <c r="L590" i="1" s="1"/>
  <c r="AFV844" i="1"/>
  <c r="AGN844" i="1"/>
  <c r="AF589" i="1" s="1"/>
  <c r="BJ826" i="1"/>
  <c r="T543" i="1" s="1"/>
  <c r="AI826" i="1"/>
  <c r="T558" i="1" s="1"/>
  <c r="H826" i="1"/>
  <c r="T526" i="1" s="1"/>
  <c r="AHF844" i="1"/>
  <c r="AF578" i="1" s="1"/>
  <c r="AHF832" i="1"/>
  <c r="X610" i="1" s="1"/>
  <c r="AGE850" i="1"/>
  <c r="AJ537" i="1" s="1"/>
  <c r="LK820" i="1"/>
  <c r="EV862" i="1"/>
  <c r="AR571" i="1" s="1"/>
  <c r="VU838" i="1"/>
  <c r="AB599" i="1" s="1"/>
  <c r="JI838" i="1"/>
  <c r="AB538" i="1" s="1"/>
  <c r="AGE832" i="1"/>
  <c r="X525" i="1" s="1"/>
  <c r="EM808" i="1"/>
  <c r="H642" i="1" s="1"/>
  <c r="FW832" i="1"/>
  <c r="X587" i="1" s="1"/>
  <c r="FN844" i="1"/>
  <c r="AF648" i="1" s="1"/>
  <c r="KJ808" i="1"/>
  <c r="CK808" i="1"/>
  <c r="H540" i="1" s="1"/>
  <c r="LK808" i="1"/>
  <c r="AFV808" i="1"/>
  <c r="WV862" i="1"/>
  <c r="AR609" i="1" s="1"/>
  <c r="LK856" i="1"/>
  <c r="AGE808" i="1"/>
  <c r="H539" i="1" s="1"/>
  <c r="QY814" i="1"/>
  <c r="L575" i="1" s="1"/>
  <c r="FN814" i="1"/>
  <c r="L613" i="1" s="1"/>
  <c r="JR814" i="1"/>
  <c r="L530" i="1" s="1"/>
  <c r="EM814" i="1"/>
  <c r="L518" i="1" s="1"/>
  <c r="FW814" i="1"/>
  <c r="L599" i="1" s="1"/>
  <c r="PF814" i="1"/>
  <c r="L572" i="1" s="1"/>
  <c r="AFV820" i="1"/>
  <c r="ML868" i="1"/>
  <c r="AW590" i="1" s="1"/>
  <c r="CT820" i="1"/>
  <c r="P523" i="1" s="1"/>
  <c r="MU820" i="1"/>
  <c r="TS820" i="1"/>
  <c r="P634" i="1" s="1"/>
  <c r="CB826" i="1"/>
  <c r="T535" i="1" s="1"/>
  <c r="KJ826" i="1"/>
  <c r="ML826" i="1"/>
  <c r="T602" i="1" s="1"/>
  <c r="TS808" i="1"/>
  <c r="H627" i="1" s="1"/>
  <c r="NC870" i="1"/>
  <c r="P469" i="1" s="1"/>
  <c r="ND802" i="1"/>
  <c r="D551" i="1" s="1"/>
  <c r="LJ870" i="1"/>
  <c r="H484" i="1" s="1"/>
  <c r="LK802" i="1"/>
  <c r="MU856" i="1"/>
  <c r="NV838" i="1"/>
  <c r="AB602" i="1" s="1"/>
  <c r="H838" i="1"/>
  <c r="AB568" i="1" s="1"/>
  <c r="NM844" i="1"/>
  <c r="AF523" i="1" s="1"/>
  <c r="TS856" i="1"/>
  <c r="AN565" i="1" s="1"/>
  <c r="AZ870" i="1"/>
  <c r="D481" i="1" s="1"/>
  <c r="BA802" i="1"/>
  <c r="D638" i="1" s="1"/>
  <c r="EU870" i="1"/>
  <c r="H474" i="1" s="1"/>
  <c r="EV802" i="1"/>
  <c r="D532" i="1" s="1"/>
  <c r="SQ870" i="1"/>
  <c r="L471" i="1" s="1"/>
  <c r="SR802" i="1"/>
  <c r="D543" i="1" s="1"/>
  <c r="Z802" i="1"/>
  <c r="D549" i="1" s="1"/>
  <c r="DC802" i="1"/>
  <c r="D574" i="1" s="1"/>
  <c r="DB870" i="1"/>
  <c r="H467" i="1" s="1"/>
  <c r="P870" i="1"/>
  <c r="D474" i="1" s="1"/>
  <c r="Q802" i="1"/>
  <c r="D597" i="1" s="1"/>
  <c r="PF802" i="1"/>
  <c r="D598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596" i="1" s="1"/>
  <c r="VU820" i="1"/>
  <c r="P651" i="1" s="1"/>
  <c r="GO820" i="1"/>
  <c r="P562" i="1" s="1"/>
  <c r="DC820" i="1"/>
  <c r="P519" i="1" s="1"/>
  <c r="PO820" i="1"/>
  <c r="P641" i="1" s="1"/>
  <c r="BJ820" i="1"/>
  <c r="P532" i="1" s="1"/>
  <c r="YO808" i="1"/>
  <c r="H547" i="1" s="1"/>
  <c r="DL838" i="1"/>
  <c r="AB534" i="1" s="1"/>
  <c r="LK826" i="1"/>
  <c r="IZ820" i="1"/>
  <c r="P576" i="1" s="1"/>
  <c r="ON838" i="1"/>
  <c r="AB631" i="1" s="1"/>
  <c r="LT814" i="1"/>
  <c r="L577" i="1" s="1"/>
  <c r="CK814" i="1"/>
  <c r="L542" i="1" s="1"/>
  <c r="FW838" i="1"/>
  <c r="AB645" i="1" s="1"/>
  <c r="Q820" i="1"/>
  <c r="P568" i="1" s="1"/>
  <c r="RZ868" i="1"/>
  <c r="H808" i="1"/>
  <c r="H589" i="1" s="1"/>
  <c r="LB808" i="1"/>
  <c r="H570" i="1" s="1"/>
  <c r="WV808" i="1"/>
  <c r="H620" i="1" s="1"/>
  <c r="IQ808" i="1"/>
  <c r="H555" i="1" s="1"/>
  <c r="QY808" i="1"/>
  <c r="H619" i="1" s="1"/>
  <c r="BJ808" i="1"/>
  <c r="H519" i="1" s="1"/>
  <c r="AI808" i="1"/>
  <c r="H542" i="1" s="1"/>
  <c r="SR850" i="1"/>
  <c r="AJ646" i="1" s="1"/>
  <c r="BS868" i="1"/>
  <c r="AW594" i="1" s="1"/>
  <c r="AI856" i="1"/>
  <c r="AN577" i="1" s="1"/>
  <c r="PX856" i="1"/>
  <c r="AN573" i="1" s="1"/>
  <c r="DL856" i="1"/>
  <c r="AN523" i="1" s="1"/>
  <c r="ADT856" i="1"/>
  <c r="AGW808" i="1"/>
  <c r="H586" i="1" s="1"/>
  <c r="AFM862" i="1"/>
  <c r="NM802" i="1"/>
  <c r="D604" i="1" s="1"/>
  <c r="NL870" i="1"/>
  <c r="L482" i="1" s="1"/>
  <c r="GO826" i="1"/>
  <c r="T529" i="1" s="1"/>
  <c r="XW844" i="1"/>
  <c r="AF641" i="1" s="1"/>
  <c r="TA856" i="1"/>
  <c r="AN538" i="1" s="1"/>
  <c r="AFD856" i="1"/>
  <c r="JI850" i="1"/>
  <c r="AJ592" i="1" s="1"/>
  <c r="MC826" i="1"/>
  <c r="T605" i="1" s="1"/>
  <c r="NM814" i="1"/>
  <c r="L633" i="1" s="1"/>
  <c r="ML862" i="1"/>
  <c r="AR545" i="1" s="1"/>
  <c r="LT802" i="1"/>
  <c r="D545" i="1" s="1"/>
  <c r="LS870" i="1"/>
  <c r="L470" i="1" s="1"/>
  <c r="QY802" i="1"/>
  <c r="D632" i="1" s="1"/>
  <c r="QX870" i="1"/>
  <c r="AGD870" i="1"/>
  <c r="P474" i="1" s="1"/>
  <c r="AGE802" i="1"/>
  <c r="D554" i="1" s="1"/>
  <c r="NM838" i="1"/>
  <c r="AB638" i="1" s="1"/>
  <c r="FN820" i="1"/>
  <c r="P540" i="1" s="1"/>
  <c r="NV826" i="1"/>
  <c r="T578" i="1" s="1"/>
  <c r="BS856" i="1"/>
  <c r="AN597" i="1" s="1"/>
  <c r="P479" i="1" l="1"/>
  <c r="N336" i="1"/>
  <c r="H475" i="1"/>
  <c r="N323" i="1"/>
  <c r="P491" i="1"/>
  <c r="N327" i="1"/>
  <c r="T503" i="1"/>
  <c r="N338" i="1"/>
  <c r="L473" i="1"/>
  <c r="N331" i="1"/>
  <c r="D467" i="1"/>
  <c r="N324" i="1"/>
  <c r="L481" i="1"/>
  <c r="N339" i="1"/>
  <c r="P505" i="1"/>
  <c r="N335" i="1"/>
  <c r="P476" i="1"/>
  <c r="N328" i="1"/>
  <c r="D477" i="1"/>
  <c r="N330" i="1"/>
  <c r="H476" i="1"/>
  <c r="N326" i="1"/>
  <c r="T502" i="1"/>
  <c r="N329" i="1"/>
  <c r="H479" i="1"/>
  <c r="T505" i="1"/>
  <c r="N334" i="1"/>
  <c r="G23" i="1"/>
  <c r="G35" i="1"/>
  <c r="G52" i="1"/>
  <c r="G46" i="1"/>
  <c r="G74" i="1"/>
  <c r="G113" i="1"/>
  <c r="G63" i="1"/>
  <c r="AEB870" i="1"/>
  <c r="D471" i="1"/>
  <c r="D475" i="1"/>
  <c r="H483" i="1"/>
  <c r="G38" i="1"/>
  <c r="G98" i="1"/>
  <c r="G76" i="1"/>
  <c r="AET870" i="1"/>
  <c r="AEU844" i="1"/>
  <c r="AEK870" i="1"/>
  <c r="AEL814" i="1"/>
  <c r="TI870" i="1"/>
  <c r="G17" i="1"/>
  <c r="G133" i="1"/>
  <c r="G75" i="1"/>
  <c r="G24" i="1"/>
  <c r="G104" i="1"/>
  <c r="G130" i="1"/>
  <c r="G81" i="1"/>
  <c r="G85" i="1"/>
  <c r="G119" i="1"/>
  <c r="G15" i="1"/>
  <c r="G60" i="1"/>
  <c r="G101" i="1"/>
  <c r="G31" i="1"/>
  <c r="G39" i="1"/>
  <c r="G41" i="1"/>
  <c r="G128" i="1"/>
  <c r="G86" i="1"/>
  <c r="G136" i="1"/>
  <c r="G21" i="1"/>
  <c r="G28" i="1"/>
  <c r="G114" i="1"/>
  <c r="G18" i="1"/>
  <c r="G110" i="1"/>
  <c r="G8" i="1"/>
  <c r="G93" i="1"/>
  <c r="G42" i="1"/>
  <c r="G135" i="1"/>
  <c r="G37" i="1"/>
  <c r="G5" i="1"/>
  <c r="G125" i="1"/>
  <c r="G56" i="1"/>
  <c r="G51" i="1"/>
  <c r="G67" i="1"/>
  <c r="G80" i="1"/>
  <c r="G26" i="1"/>
  <c r="G79" i="1"/>
  <c r="G107" i="1"/>
  <c r="G870" i="1"/>
  <c r="H802" i="1"/>
  <c r="D603" i="1" s="1"/>
  <c r="D473" i="1" l="1"/>
  <c r="N332" i="1"/>
  <c r="P509" i="1"/>
  <c r="N337" i="1"/>
  <c r="G137" i="1"/>
  <c r="D3" i="6" l="1"/>
  <c r="P193" i="1" l="1"/>
  <c r="N365" i="1"/>
  <c r="G33" i="1"/>
  <c r="G3" i="1"/>
  <c r="G43" i="1"/>
  <c r="G36" i="1"/>
  <c r="G4" i="1"/>
  <c r="G13" i="1"/>
  <c r="G27" i="1"/>
  <c r="G16" i="1"/>
  <c r="G19" i="1"/>
  <c r="G49" i="1"/>
  <c r="G25" i="1"/>
  <c r="G54" i="1"/>
  <c r="G10" i="1"/>
  <c r="G294" i="1" l="1"/>
  <c r="Y821" i="1" l="1"/>
  <c r="E1682" i="1" l="1"/>
  <c r="E1907" i="1"/>
  <c r="Z826" i="1"/>
  <c r="T600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8" i="1"/>
  <c r="G48" i="1"/>
  <c r="E2190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<sst xmlns="http://schemas.openxmlformats.org/spreadsheetml/2006/main" count="126688" uniqueCount="5513">
  <si>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</si>
  <si>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</si>
  <si>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</si>
  <si>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</si>
  <si>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</si>
  <si>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</si>
  <si>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</si>
  <si>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</si>
  <si>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</si>
  <si>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</si>
  <si>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</si>
  <si>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</si>
  <si>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</si>
  <si>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</si>
  <si>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</si>
  <si>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</si>
  <si>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</si>
  <si>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</si>
  <si>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</si>
  <si>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</si>
  <si>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</si>
  <si>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</si>
  <si>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</si>
  <si>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</si>
  <si>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</si>
  <si>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</si>
  <si>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</si>
  <si>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</si>
  <si>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</si>
  <si>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</si>
  <si>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</si>
  <si>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</si>
  <si>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</si>
  <si>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</si>
  <si>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</si>
  <si>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</si>
  <si>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</si>
  <si>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</si>
  <si>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</si>
  <si>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</si>
  <si>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</si>
  <si>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</si>
  <si>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</si>
  <si>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</si>
  <si>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</si>
  <si>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</si>
  <si>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</si>
  <si>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</si>
  <si>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</si>
  <si>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</si>
  <si>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</si>
  <si>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</si>
  <si>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</si>
  <si>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</si>
  <si>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</si>
  <si>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</si>
  <si>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</si>
  <si>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</si>
  <si>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</si>
  <si>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</si>
  <si>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</si>
  <si>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</si>
  <si>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</si>
  <si>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</si>
  <si>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</si>
  <si>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</si>
  <si>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</si>
  <si>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</si>
  <si>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</si>
  <si>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</si>
  <si>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</si>
  <si>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</si>
  <si>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</si>
  <si>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</si>
  <si>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</si>
  <si>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</si>
  <si>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</si>
  <si>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</si>
  <si>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</si>
  <si>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</si>
  <si>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</si>
  <si>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</si>
  <si>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</si>
  <si>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</si>
  <si>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</si>
  <si>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</si>
  <si>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</si>
  <si>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</si>
  <si>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</si>
  <si>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</si>
  <si>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</si>
  <si>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</si>
  <si>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</si>
  <si>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</si>
  <si>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</si>
  <si>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</si>
  <si>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</si>
  <si>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</si>
  <si>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</si>
  <si>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</si>
  <si>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</si>
  <si>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</si>
  <si>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</si>
  <si>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</si>
  <si>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</si>
  <si>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</si>
  <si>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</si>
  <si>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</si>
  <si>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</si>
  <si>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</si>
  <si>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</si>
  <si>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</si>
  <si>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</si>
  <si>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</si>
  <si>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</si>
  <si>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</si>
  <si>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</si>
  <si>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</si>
  <si>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</si>
  <si>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</si>
  <si>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</si>
  <si>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</si>
  <si>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</si>
  <si>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</si>
  <si>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</si>
  <si>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</si>
  <si>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</si>
  <si>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</si>
  <si>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</si>
  <si>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</si>
  <si>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</si>
  <si>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</si>
  <si>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</si>
  <si>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</si>
  <si>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</si>
  <si>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</si>
  <si>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</si>
  <si>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</si>
  <si>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</si>
  <si>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</si>
  <si>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</si>
  <si>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</si>
  <si>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</si>
  <si>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</si>
  <si>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</si>
  <si>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</si>
  <si>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</si>
  <si>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</si>
  <si>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</si>
  <si>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</si>
  <si>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</si>
  <si>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</si>
  <si>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</si>
  <si>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</si>
  <si>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</si>
  <si>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</si>
  <si>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</si>
  <si>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</si>
  <si>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</si>
  <si>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</si>
  <si>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</si>
  <si>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</si>
  <si>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</si>
  <si>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</si>
  <si>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</si>
  <si>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</si>
  <si>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</si>
  <si>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</si>
  <si>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</si>
  <si>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</si>
  <si>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</si>
  <si>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</si>
  <si>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</si>
  <si>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</si>
  <si>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</si>
  <si>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</si>
  <si>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</si>
  <si>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</si>
  <si>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</si>
  <si>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</si>
  <si>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</si>
  <si>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</si>
  <si>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</si>
  <si>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</si>
  <si>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</si>
  <si>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</si>
  <si>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</si>
  <si>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</si>
  <si>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</si>
  <si>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</si>
  <si>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</si>
  <si>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</si>
  <si>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</si>
  <si>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</si>
  <si>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</si>
  <si>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</si>
  <si>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</si>
  <si>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</si>
  <si>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</si>
  <si>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</si>
  <si>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</si>
  <si>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</si>
  <si>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</si>
  <si>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</si>
  <si>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</si>
  <si>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</si>
  <si>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</si>
  <si>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</si>
  <si>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</si>
  <si>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</si>
  <si>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</si>
  <si>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</si>
  <si>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</si>
  <si>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</si>
  <si>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</si>
  <si>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</si>
  <si>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</si>
  <si>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</si>
  <si>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</si>
  <si>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</si>
  <si>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</si>
  <si>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</si>
  <si>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</si>
  <si>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</si>
  <si>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</si>
  <si>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</si>
  <si>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</si>
  <si>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</si>
  <si>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</si>
  <si>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</si>
  <si>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</si>
  <si>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</si>
  <si>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</si>
  <si>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</si>
  <si>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</si>
  <si>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</si>
  <si>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</si>
  <si>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</si>
  <si>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</si>
  <si>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</si>
  <si>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</si>
  <si>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</si>
  <si>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</si>
  <si>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</si>
  <si>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</si>
  <si>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</si>
  <si>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</si>
  <si>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</si>
  <si>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</si>
  <si>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</si>
  <si>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</si>
  <si>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</si>
  <si>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</si>
  <si>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</si>
  <si>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</si>
  <si>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</si>
  <si>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</si>
  <si>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</si>
  <si>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</si>
  <si>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</si>
  <si>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</si>
  <si>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</si>
  <si>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</si>
  <si>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</si>
  <si>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</si>
  <si>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</si>
  <si>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</si>
  <si>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</si>
  <si>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</si>
  <si>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</si>
  <si>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</si>
  <si>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</si>
  <si>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</si>
  <si>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</si>
  <si>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</si>
  <si>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</si>
  <si>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</si>
  <si>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</si>
  <si>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</si>
  <si>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</si>
  <si>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</si>
  <si>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</si>
  <si>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</si>
  <si>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</si>
  <si>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</si>
  <si>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</si>
  <si>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</si>
  <si>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</si>
  <si>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</si>
  <si>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</si>
  <si>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</si>
  <si>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</si>
  <si>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</si>
  <si>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</si>
  <si>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</si>
  <si>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</si>
  <si>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</si>
  <si>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</si>
  <si>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</si>
  <si>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</si>
  <si>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</si>
  <si>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</si>
  <si>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</si>
  <si>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</si>
  <si>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</si>
  <si>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</si>
  <si>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</si>
  <si>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</si>
  <si>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</si>
  <si>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</si>
  <si>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</si>
  <si>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</si>
  <si>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</si>
  <si>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</si>
  <si>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</si>
  <si>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</si>
  <si>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</si>
  <si>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</si>
  <si>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</si>
  <si>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</si>
  <si>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</si>
  <si>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</si>
  <si>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</si>
  <si>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</si>
  <si>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</si>
  <si>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</si>
  <si>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</si>
  <si>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</si>
  <si>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</si>
  <si>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</si>
  <si>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</si>
  <si>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</si>
  <si>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</si>
  <si>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</si>
  <si>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</si>
  <si>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</si>
  <si>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</si>
  <si>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</si>
  <si>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</si>
  <si>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</si>
  <si>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</si>
  <si>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</si>
  <si>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</si>
  <si>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</si>
  <si>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</si>
  <si>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</si>
  <si>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</si>
  <si>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</si>
  <si>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</si>
  <si>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</si>
  <si>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</si>
  <si>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</si>
  <si>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</si>
  <si>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</si>
  <si>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</si>
  <si>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</si>
  <si>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</si>
  <si>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</si>
  <si>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</si>
  <si>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</si>
  <si>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</si>
  <si>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</si>
  <si>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</si>
  <si>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</si>
  <si>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</si>
  <si>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</si>
  <si>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</si>
  <si>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</si>
  <si>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</si>
  <si>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</si>
  <si>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</si>
  <si>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</si>
  <si>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</si>
  <si>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</si>
  <si>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</si>
  <si>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</si>
  <si>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</si>
  <si>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</si>
  <si>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</si>
  <si>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</si>
  <si>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</si>
  <si>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</si>
  <si>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</si>
  <si>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</si>
  <si>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</si>
  <si>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</si>
  <si>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</si>
  <si>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</si>
  <si>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</si>
  <si>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</si>
  <si>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</si>
  <si>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</si>
  <si>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</si>
  <si>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</si>
  <si>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</si>
  <si>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</si>
  <si>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</si>
  <si>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</si>
  <si>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</si>
  <si>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</si>
  <si>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</si>
  <si>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</si>
  <si>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</si>
  <si>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</si>
  <si>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</si>
  <si>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</si>
  <si>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</si>
  <si>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</si>
  <si>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</si>
  <si>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</si>
  <si>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</si>
  <si>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</si>
  <si>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</si>
  <si>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</si>
  <si>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</si>
  <si>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</si>
  <si>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</si>
  <si>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</si>
  <si>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</si>
  <si>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</si>
  <si>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</si>
  <si>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</si>
  <si>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</si>
  <si>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</si>
  <si>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</si>
  <si>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</si>
  <si>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</si>
  <si>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</si>
  <si>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</si>
  <si>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</si>
  <si>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</si>
  <si>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</si>
  <si>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</si>
  <si>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</si>
  <si>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</si>
  <si>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</si>
  <si>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</si>
  <si>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</si>
  <si>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</si>
  <si>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</si>
  <si>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</si>
  <si>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</si>
  <si>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</si>
  <si>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</si>
  <si>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</si>
  <si>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</si>
  <si>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</si>
  <si>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</si>
  <si>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</si>
  <si>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</si>
  <si>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</si>
  <si>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</si>
  <si>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</si>
  <si>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</si>
  <si>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</si>
  <si>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</si>
  <si>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</si>
  <si>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</si>
  <si>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</si>
  <si>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</si>
  <si>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</si>
  <si>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</si>
  <si>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</si>
  <si>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</si>
  <si>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</si>
  <si>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</si>
  <si>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</si>
  <si>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</si>
  <si>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</si>
  <si>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</si>
  <si>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</si>
  <si>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</si>
  <si>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</si>
  <si>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</si>
  <si>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</si>
  <si>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</si>
  <si>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</si>
  <si>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</si>
  <si>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</si>
  <si>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</si>
  <si>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</si>
  <si>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</si>
  <si>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</si>
  <si>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</si>
  <si>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</si>
  <si>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</si>
  <si>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</si>
  <si>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</si>
  <si>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</si>
  <si>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</si>
  <si>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</si>
  <si>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</si>
  <si>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</si>
  <si>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</si>
  <si>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</si>
  <si>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</si>
  <si>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</si>
  <si>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</si>
  <si>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</si>
  <si>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</si>
  <si>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</si>
  <si>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</si>
  <si>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</si>
  <si>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</si>
  <si>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</si>
  <si>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</si>
  <si>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</si>
  <si>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</si>
  <si>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</si>
  <si>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</si>
  <si>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</si>
  <si>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</si>
  <si>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</si>
  <si>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</si>
  <si>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</si>
  <si>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</si>
  <si>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</si>
  <si>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</si>
  <si>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</si>
  <si>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</si>
  <si>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</si>
  <si>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</si>
  <si>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</si>
  <si>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</si>
  <si>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</si>
  <si>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</si>
  <si>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</si>
  <si>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</si>
  <si>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</si>
  <si>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</si>
  <si>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</si>
  <si>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</si>
  <si>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</si>
  <si>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</si>
  <si>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</si>
  <si>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</si>
  <si>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</si>
  <si>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</si>
  <si>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</si>
  <si>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</si>
  <si>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</si>
  <si>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</si>
  <si>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</si>
  <si>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</si>
  <si>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</si>
  <si>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</si>
  <si>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</si>
  <si>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</si>
  <si>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</si>
  <si>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</si>
  <si>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</si>
  <si>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</si>
  <si>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</si>
  <si>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</si>
  <si>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</si>
  <si>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</si>
  <si>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</si>
  <si>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</si>
  <si>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</si>
  <si>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</si>
  <si>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</si>
  <si>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</si>
  <si>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</si>
  <si>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</si>
  <si>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</si>
  <si>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</si>
  <si>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</si>
  <si>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</si>
  <si>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</si>
  <si>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</si>
  <si>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</si>
  <si>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</si>
  <si>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</si>
  <si>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</si>
  <si>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</si>
  <si>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</si>
  <si>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</si>
  <si>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</si>
  <si>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</si>
  <si>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</si>
  <si>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</si>
  <si>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</si>
  <si>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</si>
  <si>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</si>
  <si>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</si>
  <si>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</si>
  <si>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</si>
  <si>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</si>
  <si>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</si>
  <si>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</si>
  <si>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</si>
  <si>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</si>
  <si>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</si>
  <si>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</si>
  <si>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</si>
  <si>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</si>
  <si>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</si>
  <si>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</si>
  <si>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</si>
  <si>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</si>
  <si>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</si>
  <si>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</si>
  <si>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</si>
  <si>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</si>
  <si>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</si>
  <si>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</si>
  <si>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</si>
  <si>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</si>
  <si>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</si>
  <si>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</si>
  <si>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</si>
  <si>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</si>
  <si>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</si>
  <si>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</si>
  <si>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</si>
  <si>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</si>
  <si>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</si>
  <si>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</si>
  <si>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</si>
  <si>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</si>
  <si>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</si>
  <si>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</si>
  <si>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</si>
  <si>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</si>
  <si>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</si>
  <si>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</si>
  <si>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</si>
  <si>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</si>
  <si>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</si>
  <si>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</si>
  <si>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</si>
  <si>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</si>
  <si>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</si>
  <si>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</si>
  <si>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</si>
  <si>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</si>
  <si>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</si>
  <si>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</si>
  <si>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</si>
  <si>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</si>
  <si>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</si>
  <si>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</si>
  <si>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</si>
  <si>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</si>
  <si>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</si>
  <si>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</si>
  <si>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</si>
  <si>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</si>
  <si>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</si>
  <si>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</si>
  <si>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</si>
  <si>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</si>
  <si>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</si>
  <si>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</si>
  <si>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</si>
  <si>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</si>
  <si>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</si>
  <si>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</si>
  <si>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</si>
  <si>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</si>
  <si>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</si>
  <si>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</si>
  <si>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</si>
  <si>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</si>
  <si>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</si>
  <si>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</si>
  <si>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</si>
  <si>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</si>
  <si>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</si>
  <si>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</si>
  <si>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</si>
  <si>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</si>
  <si>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</si>
  <si>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</si>
  <si>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</si>
  <si>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</si>
  <si>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</si>
  <si>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</si>
  <si>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</si>
  <si>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</si>
  <si>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</si>
  <si>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</si>
  <si>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</si>
  <si>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</si>
  <si>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</si>
  <si>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</si>
  <si>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</si>
  <si>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</si>
  <si>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</si>
  <si>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</si>
  <si>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</si>
  <si>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</si>
  <si>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</si>
  <si>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</si>
  <si>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</si>
  <si>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</si>
  <si>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</si>
  <si>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</si>
  <si>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</si>
  <si>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</si>
  <si>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</si>
  <si>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</si>
  <si>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</si>
  <si>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</si>
  <si>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</si>
  <si>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</si>
  <si>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</si>
  <si>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</si>
  <si>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</si>
  <si>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</si>
  <si>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</si>
  <si>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</si>
  <si>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</si>
  <si>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</si>
  <si>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</si>
  <si>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</si>
  <si>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</si>
  <si>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</si>
  <si>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</si>
  <si>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</si>
  <si>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</si>
  <si>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</si>
  <si>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</si>
  <si>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</si>
  <si>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</si>
  <si>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</si>
  <si>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</si>
  <si>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</si>
  <si>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</si>
  <si>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</si>
  <si>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</si>
  <si>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</si>
  <si>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</si>
  <si>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</si>
  <si>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</si>
  <si>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</si>
  <si>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</si>
  <si>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</si>
  <si>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</si>
  <si>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</si>
  <si>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</si>
  <si>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</si>
  <si>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</si>
  <si>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</si>
  <si>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</si>
  <si>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</si>
  <si>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</si>
  <si>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</si>
  <si>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</si>
  <si>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</si>
  <si>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</si>
  <si>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</si>
  <si>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</si>
  <si>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</si>
  <si>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</si>
  <si>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</si>
  <si>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</si>
  <si>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</si>
  <si>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</si>
  <si>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</si>
  <si>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</si>
  <si>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</si>
  <si>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</si>
  <si>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</si>
  <si>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</si>
  <si>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</si>
  <si>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</si>
  <si>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</si>
  <si>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</si>
  <si>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</si>
  <si>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</si>
  <si>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</si>
  <si>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</si>
  <si>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</si>
  <si>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</si>
  <si>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</si>
  <si>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</si>
  <si>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</si>
  <si>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</si>
  <si>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</si>
  <si>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</si>
  <si>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</si>
  <si>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</si>
  <si>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</si>
  <si>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</si>
  <si>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</si>
  <si>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</si>
  <si>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</si>
  <si>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</si>
  <si>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</si>
  <si>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</si>
  <si>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</si>
  <si>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</si>
  <si>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</si>
  <si>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</si>
  <si>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</si>
  <si>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</si>
  <si>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</si>
  <si>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</si>
  <si>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</si>
  <si>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</si>
  <si>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</si>
  <si>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</si>
  <si>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</si>
  <si>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</si>
  <si>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</si>
  <si>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</si>
  <si>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</si>
  <si>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</si>
  <si>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</si>
  <si>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</si>
  <si>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</si>
  <si>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</si>
  <si>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</si>
  <si>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</si>
  <si>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</si>
  <si>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</si>
  <si>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</si>
  <si>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</si>
  <si>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</si>
  <si>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</si>
  <si>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</si>
  <si>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</si>
  <si>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</si>
  <si>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</si>
  <si>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</si>
  <si>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</si>
  <si>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</si>
  <si>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</si>
  <si>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</si>
  <si>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</si>
  <si>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</si>
  <si>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</si>
  <si>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</si>
  <si>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</si>
  <si>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</si>
  <si>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</si>
  <si>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</si>
  <si>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</si>
  <si>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</si>
  <si>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</si>
  <si>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</si>
  <si>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</si>
  <si>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</si>
  <si>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</si>
  <si>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</si>
  <si>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</si>
  <si>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</si>
  <si>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</si>
  <si>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</si>
  <si>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</si>
  <si>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</si>
  <si>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</si>
  <si>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</si>
  <si>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</si>
  <si>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</si>
  <si>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</si>
  <si>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</si>
  <si>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</si>
  <si>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</si>
  <si>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</si>
  <si>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</si>
  <si>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</si>
  <si>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</si>
  <si>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</si>
  <si>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</si>
  <si>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</si>
  <si>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</si>
  <si>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</si>
  <si>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</si>
  <si>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</si>
  <si>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</si>
  <si>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</si>
  <si>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</si>
  <si>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</si>
  <si>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</si>
  <si>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</si>
  <si>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</si>
  <si>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</si>
  <si>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</si>
  <si>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</si>
  <si>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</si>
  <si>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</si>
  <si>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</si>
  <si>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</si>
  <si>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</si>
  <si>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</si>
  <si>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</si>
  <si>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</si>
  <si>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</si>
  <si>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</si>
  <si>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</si>
  <si>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</si>
  <si>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</si>
  <si>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</si>
  <si>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</si>
  <si>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</si>
  <si>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</si>
  <si>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</si>
  <si>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</si>
  <si>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</si>
  <si>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</si>
  <si>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</si>
  <si>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</si>
  <si>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</si>
  <si>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</si>
  <si>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</si>
  <si>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</si>
  <si>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</si>
  <si>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</si>
  <si>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</si>
  <si>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</si>
  <si>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</si>
  <si>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</si>
  <si>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</si>
  <si>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</si>
  <si>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</si>
  <si>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</si>
  <si>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</si>
  <si>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</si>
  <si>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</si>
  <si>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</si>
  <si>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</si>
  <si>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</si>
  <si>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</si>
  <si>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</si>
  <si>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</si>
  <si>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</si>
  <si>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</si>
  <si>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</si>
  <si>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</si>
  <si>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</si>
  <si>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</si>
  <si>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</si>
  <si>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</si>
  <si>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</si>
  <si>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</si>
  <si>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</si>
  <si>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</si>
  <si>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</si>
  <si>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</si>
  <si>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</si>
  <si>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</si>
  <si>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</si>
  <si>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</si>
  <si>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</si>
  <si>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</si>
  <si>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</si>
  <si>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</si>
  <si>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</si>
  <si>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</si>
  <si>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</si>
  <si>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</si>
  <si>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</si>
  <si>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</si>
  <si>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</si>
  <si>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</si>
  <si>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</si>
  <si>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</si>
  <si>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</si>
  <si>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</si>
  <si>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</si>
  <si>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</si>
  <si>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</si>
  <si>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</si>
  <si>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</si>
  <si>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</si>
  <si>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</si>
  <si>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</si>
  <si>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</si>
  <si>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</si>
  <si>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</si>
  <si>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</si>
  <si>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</si>
  <si>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</si>
  <si>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</si>
  <si>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</si>
  <si>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</si>
  <si>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</si>
  <si>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</si>
  <si>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</si>
  <si>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</si>
  <si>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</si>
  <si>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</si>
  <si>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</si>
  <si>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</si>
  <si>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</si>
  <si>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</si>
  <si>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</si>
  <si>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</si>
  <si>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</si>
  <si>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</si>
  <si>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</si>
  <si>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</si>
  <si>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</si>
  <si>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</si>
  <si>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</si>
  <si>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</si>
  <si>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</si>
  <si>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</si>
  <si>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</si>
  <si>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</si>
  <si>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</si>
  <si>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</si>
  <si>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</si>
  <si>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</si>
  <si>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</si>
  <si>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</si>
  <si>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</si>
  <si>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</si>
  <si>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</si>
  <si>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</si>
  <si>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</si>
  <si>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</si>
  <si>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</si>
  <si>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</si>
  <si>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</si>
  <si>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</si>
  <si>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</si>
  <si>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</si>
  <si>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</si>
  <si>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</si>
  <si>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</si>
  <si>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</si>
  <si>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</si>
  <si>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</si>
  <si>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</si>
  <si>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</si>
  <si>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</si>
  <si>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</si>
  <si>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</si>
  <si>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</si>
  <si>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</si>
  <si>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</si>
  <si>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</si>
  <si>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</si>
  <si>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</si>
  <si>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</si>
  <si>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</si>
  <si>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</si>
  <si>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</si>
  <si>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</si>
  <si>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</si>
  <si>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</si>
  <si>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</si>
  <si>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</si>
  <si>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</si>
  <si>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</si>
  <si>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</si>
  <si>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</si>
  <si>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</si>
  <si>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</si>
  <si>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</si>
  <si>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</si>
  <si>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</si>
  <si>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</si>
  <si>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</si>
  <si>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</si>
  <si>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</si>
  <si>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</si>
  <si>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</si>
  <si>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</si>
  <si>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</si>
  <si>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</si>
  <si>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</si>
  <si>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</si>
  <si>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</si>
  <si>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</si>
  <si>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</si>
  <si>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</si>
  <si>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</si>
  <si>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</si>
  <si>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</si>
  <si>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</si>
  <si>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</si>
  <si>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</si>
  <si>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</si>
  <si>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</si>
  <si>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</si>
  <si>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</si>
  <si>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</si>
  <si>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</si>
  <si>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</si>
  <si>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</si>
  <si>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</si>
  <si>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</si>
  <si>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</si>
  <si>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</si>
  <si>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</si>
  <si>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</si>
  <si>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</si>
  <si>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</si>
  <si>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</si>
  <si>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</si>
  <si>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</si>
  <si>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</si>
  <si>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</si>
  <si>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</si>
  <si>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</si>
  <si>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</si>
  <si>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</si>
  <si>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</si>
  <si>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</si>
  <si>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</si>
  <si>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</si>
  <si>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</si>
  <si>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</si>
  <si>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</si>
  <si>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</si>
  <si>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</si>
  <si>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</si>
  <si>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</si>
  <si>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</si>
  <si>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</si>
  <si>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</si>
  <si>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</si>
  <si>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</si>
  <si>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</si>
  <si>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</si>
  <si>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</si>
  <si>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</si>
  <si>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</si>
  <si>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</si>
  <si>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</si>
  <si>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</si>
  <si>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</si>
  <si>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</si>
  <si>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</si>
  <si>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</si>
  <si>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</si>
  <si>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</si>
  <si>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</si>
  <si>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</si>
  <si>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</si>
  <si>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</si>
  <si>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</si>
  <si>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</si>
  <si>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</si>
  <si>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</si>
  <si>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</si>
  <si>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</si>
  <si>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</si>
  <si>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</si>
  <si>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</si>
  <si>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</si>
  <si>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</si>
  <si>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</si>
  <si>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</si>
  <si>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</si>
  <si>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</si>
  <si>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</si>
  <si>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</si>
  <si>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</si>
  <si>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</si>
  <si>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</si>
  <si>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</si>
  <si>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</si>
  <si>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</si>
  <si>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</si>
  <si>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</si>
  <si>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</si>
  <si>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</si>
  <si>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</si>
  <si>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</si>
  <si>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</si>
  <si>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</si>
  <si>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</si>
  <si>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</si>
  <si>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</si>
  <si>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</si>
  <si>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</si>
  <si>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</si>
  <si>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</si>
  <si>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</si>
  <si>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</si>
  <si>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</si>
  <si>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</si>
  <si>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</si>
  <si>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</si>
  <si>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</si>
  <si>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</si>
  <si>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</si>
  <si>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</si>
  <si>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</si>
  <si>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</si>
  <si>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</si>
  <si>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</si>
  <si>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</si>
  <si>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</si>
  <si>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</si>
  <si>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</si>
  <si>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</si>
  <si>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</si>
  <si>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</si>
  <si>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</si>
  <si>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</si>
  <si>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</si>
  <si>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</si>
  <si>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</si>
  <si>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</si>
  <si>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</si>
  <si>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</si>
  <si>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</si>
  <si>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</si>
  <si>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</si>
  <si>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</si>
  <si>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</si>
  <si>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</si>
  <si>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</si>
  <si>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</si>
  <si>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</si>
  <si>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</si>
  <si>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</si>
  <si>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</si>
  <si>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</si>
  <si>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</si>
  <si>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</si>
  <si>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</si>
  <si>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</si>
  <si>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</si>
  <si>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</si>
  <si>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</si>
  <si>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</si>
  <si>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</si>
  <si>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</si>
  <si>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</si>
  <si>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</si>
  <si>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</si>
  <si>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</si>
  <si>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</si>
  <si>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</si>
  <si>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</si>
  <si>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</si>
  <si>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</si>
  <si>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</si>
  <si>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</si>
  <si>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</si>
  <si>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</si>
  <si>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</si>
  <si>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</si>
  <si>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</si>
  <si>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</si>
  <si>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</si>
  <si>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</si>
  <si>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</si>
  <si>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</si>
  <si>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</si>
  <si>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</si>
  <si>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</si>
  <si>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</si>
  <si>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</si>
  <si>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</si>
  <si>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</si>
  <si>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</si>
  <si>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</si>
  <si>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</si>
  <si>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</si>
  <si>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</si>
  <si>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</si>
  <si>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</si>
  <si>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</si>
  <si>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</si>
  <si>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</si>
  <si>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</si>
  <si>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</si>
  <si>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</si>
  <si>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</si>
  <si>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</si>
  <si>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</si>
  <si>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</si>
  <si>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</si>
  <si>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</si>
  <si>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</si>
  <si>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</si>
  <si>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</si>
  <si>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</si>
  <si>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</si>
  <si>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</si>
  <si>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</si>
  <si>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</si>
  <si>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</si>
  <si>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</si>
  <si>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</si>
  <si>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</si>
  <si>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</si>
  <si>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</si>
  <si>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</si>
  <si>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</si>
  <si>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</si>
  <si>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</si>
  <si>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</si>
  <si>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</si>
  <si>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</si>
  <si>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</si>
  <si>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</si>
  <si>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</si>
  <si>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</si>
  <si>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</si>
  <si>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</si>
  <si>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</si>
  <si>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</si>
  <si>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</si>
  <si>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</si>
  <si>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</si>
  <si>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</si>
  <si>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</si>
  <si>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</si>
  <si>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</si>
  <si>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</si>
  <si>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</si>
  <si>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</si>
  <si>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</si>
  <si>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</si>
  <si>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</si>
  <si>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</si>
  <si>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</si>
  <si>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</si>
  <si>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</si>
  <si>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</si>
  <si>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</si>
  <si>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</si>
  <si>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</si>
  <si>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</si>
  <si>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</si>
  <si>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</si>
  <si>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</si>
  <si>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</si>
  <si>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</si>
  <si>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</si>
  <si>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</si>
  <si>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</si>
  <si>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</si>
  <si>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</si>
  <si>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</si>
  <si>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</si>
  <si>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</si>
  <si>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</si>
  <si>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</si>
  <si>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</si>
  <si>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</si>
  <si>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</si>
  <si>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</si>
  <si>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</si>
  <si>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</si>
  <si>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</si>
  <si>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</si>
  <si>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</si>
  <si>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</si>
  <si>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</si>
  <si>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</si>
  <si>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</si>
  <si>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</si>
  <si>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</si>
  <si>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</si>
  <si>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</si>
  <si>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</si>
  <si>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</si>
  <si>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</si>
  <si>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</si>
  <si>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</si>
  <si>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</si>
  <si>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</si>
  <si>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</si>
  <si>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</si>
  <si>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</si>
  <si>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</si>
  <si>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</si>
  <si>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</si>
  <si>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</si>
  <si>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</si>
  <si>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</si>
  <si>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</si>
  <si>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</si>
  <si>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</si>
  <si>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</si>
  <si>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</si>
  <si>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</si>
  <si>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</si>
  <si>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</si>
  <si>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</si>
  <si>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</si>
  <si>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</si>
  <si>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</si>
  <si>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</si>
  <si>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</si>
  <si>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</si>
  <si>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</si>
  <si>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</si>
  <si>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</si>
  <si>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</si>
  <si>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</si>
  <si>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</si>
  <si>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</si>
  <si>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</si>
  <si>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</si>
  <si>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</si>
  <si>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</si>
  <si>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</si>
  <si>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</si>
  <si>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</si>
  <si>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</si>
  <si>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</si>
  <si>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</si>
  <si>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</si>
  <si>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</si>
  <si>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</si>
  <si>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</si>
  <si>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</si>
  <si>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</si>
  <si>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</si>
  <si>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</si>
  <si>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</si>
  <si>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</si>
  <si>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</si>
  <si>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</si>
  <si>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</si>
  <si>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</si>
  <si>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</si>
  <si>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</si>
  <si>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</si>
  <si>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</si>
  <si>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</si>
  <si>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</si>
  <si>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</si>
  <si>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</si>
  <si>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</si>
  <si>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</si>
  <si>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</si>
  <si>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</si>
  <si>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</si>
  <si>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</si>
  <si>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</si>
  <si>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</si>
  <si>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</si>
  <si>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</si>
  <si>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</si>
  <si>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</si>
  <si>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</si>
  <si>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</si>
  <si>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</si>
  <si>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</si>
  <si>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</si>
  <si>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</si>
  <si>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</si>
  <si>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</si>
  <si>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</si>
  <si>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</si>
  <si>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</si>
  <si>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</si>
  <si>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</si>
  <si>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</si>
  <si>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</si>
  <si>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</si>
  <si>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</si>
  <si>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</si>
  <si>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</si>
  <si>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</si>
  <si>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</si>
  <si>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</si>
  <si>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</si>
  <si>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</si>
  <si>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</si>
  <si>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</si>
  <si>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</si>
  <si>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</si>
  <si>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</si>
  <si>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</si>
  <si>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</si>
  <si>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</si>
  <si>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</si>
  <si>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</si>
  <si>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</si>
  <si>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</si>
  <si>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</si>
  <si>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</si>
  <si>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</si>
  <si>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</si>
  <si>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</si>
  <si>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</si>
  <si>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</si>
  <si>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</si>
  <si>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</si>
  <si>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</si>
  <si>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</si>
  <si>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</si>
  <si>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</si>
  <si>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</si>
  <si>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</si>
  <si>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</si>
  <si>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</si>
  <si>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</si>
  <si>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</si>
  <si>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</si>
  <si>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</si>
  <si>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</si>
  <si>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</si>
  <si>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</si>
  <si>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</si>
  <si>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</si>
  <si>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</si>
  <si>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</si>
  <si>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</si>
  <si>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</si>
  <si>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</si>
  <si>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</si>
  <si>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</si>
  <si>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</si>
  <si>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</si>
  <si>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</si>
  <si>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</si>
  <si>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</si>
  <si>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</si>
  <si>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</si>
  <si>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</si>
  <si>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</si>
  <si>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</si>
  <si>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</si>
  <si>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</si>
  <si>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</si>
  <si>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</si>
  <si>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</si>
  <si>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</si>
  <si>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</si>
  <si>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</si>
  <si>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</si>
  <si>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</si>
  <si>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</si>
  <si>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</si>
  <si>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</si>
  <si>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</si>
  <si>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</si>
  <si>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</si>
  <si>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</si>
  <si>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</si>
  <si>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</si>
  <si>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</si>
  <si>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</si>
  <si>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</si>
  <si>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</si>
  <si>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</si>
  <si>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</si>
  <si>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</si>
  <si>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</si>
  <si>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</si>
  <si>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</si>
  <si>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</si>
  <si>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</si>
  <si>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</si>
  <si>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</si>
  <si>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</si>
  <si>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</si>
  <si>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</si>
  <si>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</si>
  <si>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</si>
  <si>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</si>
  <si>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</si>
  <si>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</si>
  <si>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</si>
  <si>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</si>
  <si>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</si>
  <si>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</si>
  <si>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</si>
  <si>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</si>
  <si>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</si>
  <si>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</si>
  <si>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</si>
  <si>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</si>
  <si>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</si>
  <si>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</si>
  <si>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</si>
  <si>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</si>
  <si>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</si>
  <si>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</si>
  <si>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</si>
  <si>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</si>
  <si>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</si>
  <si>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</si>
  <si>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</si>
  <si>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</si>
  <si>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</si>
  <si>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</si>
  <si>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</si>
  <si>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</si>
  <si>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</si>
  <si>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</si>
  <si>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</si>
  <si>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</si>
  <si>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</si>
  <si>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</si>
  <si>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</si>
  <si>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</si>
  <si>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</si>
  <si>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</si>
  <si>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</si>
  <si>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</si>
  <si>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</si>
  <si>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</si>
  <si>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</si>
  <si>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</si>
  <si>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</si>
  <si>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</si>
  <si>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</si>
  <si>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</si>
  <si>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</si>
  <si>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</si>
  <si>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</si>
  <si>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</si>
  <si>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</si>
  <si>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</si>
  <si>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</si>
  <si>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</si>
  <si>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</si>
  <si>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</si>
  <si>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</si>
  <si>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</si>
  <si>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</si>
  <si>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</si>
  <si>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</si>
  <si>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</si>
  <si>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</si>
  <si>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</si>
  <si>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</si>
  <si>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</si>
  <si>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</si>
  <si>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</si>
  <si>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</si>
  <si>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</si>
  <si>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</si>
  <si>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</si>
  <si>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</si>
  <si>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</si>
  <si>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</si>
  <si>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</si>
  <si>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</si>
  <si>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</si>
  <si>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</si>
  <si>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</si>
  <si>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</si>
  <si>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</si>
  <si>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</si>
  <si>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</si>
  <si>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</si>
  <si>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</si>
  <si>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</si>
  <si>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</si>
  <si>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</si>
  <si>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</si>
  <si>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</si>
  <si>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</si>
  <si>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</si>
  <si>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</si>
  <si>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</si>
  <si>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</si>
  <si>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</si>
  <si>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</si>
  <si>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</si>
  <si>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</si>
  <si>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</si>
  <si>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</si>
  <si>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</si>
  <si>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</si>
  <si>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</si>
  <si>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</si>
  <si>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</si>
  <si>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</si>
  <si>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</si>
  <si>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</si>
  <si>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</si>
  <si>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</si>
  <si>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</si>
  <si>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</si>
  <si>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</si>
  <si>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</si>
  <si>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</si>
  <si>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</si>
  <si>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</si>
  <si>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</si>
  <si>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</si>
  <si>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</si>
  <si>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</si>
  <si>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</si>
  <si>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</si>
  <si>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</si>
  <si>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</si>
  <si>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</si>
  <si>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</si>
  <si>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</si>
  <si>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</si>
  <si>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</si>
  <si>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</si>
  <si>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</si>
  <si>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</si>
  <si>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</si>
  <si>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</si>
  <si>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</si>
  <si>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</si>
  <si>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</si>
  <si>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</si>
  <si>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</si>
  <si>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</si>
  <si>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</si>
  <si>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</si>
  <si>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</si>
  <si>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</si>
  <si>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</si>
  <si>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</si>
  <si>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</si>
  <si>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</si>
  <si>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</si>
  <si>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</si>
  <si>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</si>
  <si>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</si>
  <si>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</si>
  <si>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</si>
  <si>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</si>
  <si>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</si>
  <si>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</si>
  <si>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</si>
  <si>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</si>
  <si>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</si>
  <si>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</si>
  <si>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</si>
  <si>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</si>
  <si>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</si>
  <si>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</si>
  <si>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</si>
  <si>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</si>
  <si>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</si>
  <si>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</si>
  <si>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</si>
  <si>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</si>
  <si>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</si>
  <si>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</si>
  <si>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</si>
  <si>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</si>
  <si>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</si>
  <si>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</si>
  <si>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</si>
  <si>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</si>
  <si>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</si>
  <si>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</si>
  <si>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</si>
  <si>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</si>
  <si>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</si>
  <si>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</si>
  <si>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</si>
  <si>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</si>
  <si>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</si>
  <si>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</si>
  <si>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</si>
  <si>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</si>
  <si>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</si>
  <si>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</si>
  <si>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</si>
  <si>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</si>
  <si>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</si>
  <si>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</si>
  <si>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</si>
  <si>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</si>
  <si>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</si>
  <si>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</si>
  <si>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</si>
  <si>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</si>
  <si>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</si>
  <si>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</si>
  <si>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</si>
  <si>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</si>
  <si>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</si>
  <si>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</si>
  <si>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</si>
  <si>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</si>
  <si>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</si>
  <si>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</si>
  <si>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</si>
  <si>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</si>
  <si>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</si>
  <si>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</si>
  <si>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</si>
  <si>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</si>
  <si>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</si>
  <si>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</si>
  <si>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</si>
  <si>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</si>
  <si>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</si>
  <si>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</si>
  <si>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</si>
  <si>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</si>
  <si>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</si>
  <si>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</si>
  <si>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</si>
  <si>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</si>
  <si>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</si>
  <si>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</si>
  <si>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</si>
  <si>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</si>
  <si>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</si>
  <si>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</si>
  <si>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</si>
  <si>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</si>
  <si>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</si>
  <si>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</si>
  <si>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</si>
  <si>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</si>
  <si>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</si>
  <si>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</si>
  <si>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</si>
  <si>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</si>
  <si>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</si>
  <si>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</si>
  <si>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</si>
  <si>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</si>
  <si>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</si>
  <si>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</si>
  <si>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</si>
  <si>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</si>
  <si>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</si>
  <si>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</si>
  <si>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</si>
  <si>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</si>
  <si>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</si>
  <si>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</si>
  <si>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</si>
  <si>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</si>
  <si>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</si>
  <si>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</si>
  <si>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</si>
  <si>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</si>
  <si>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</si>
  <si>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</si>
  <si>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</si>
  <si>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</si>
  <si>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</si>
  <si>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</si>
  <si>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</si>
  <si>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</si>
  <si>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</si>
  <si>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</si>
  <si>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</si>
  <si>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</si>
  <si>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</si>
  <si>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</si>
  <si>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</si>
  <si>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</si>
  <si>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</si>
  <si>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</si>
  <si>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</si>
  <si>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</si>
  <si>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</si>
  <si>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</si>
  <si>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</si>
  <si>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</si>
  <si>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</si>
  <si>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</si>
  <si>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</si>
  <si>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</si>
  <si>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</si>
  <si>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</si>
  <si>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</si>
  <si>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</si>
  <si>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</si>
  <si>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</si>
  <si>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</si>
  <si>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</si>
  <si>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</si>
  <si>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</si>
  <si>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</si>
  <si>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</si>
  <si>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</si>
  <si>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</si>
  <si>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</si>
  <si>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</si>
  <si>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</si>
  <si>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</si>
  <si>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</si>
  <si>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</si>
  <si>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</si>
  <si>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</si>
  <si>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</si>
  <si>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</si>
  <si>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</si>
  <si>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</si>
  <si>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</si>
  <si>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</si>
  <si>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</si>
  <si>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</si>
  <si>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</si>
  <si>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</si>
  <si>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</si>
  <si>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</si>
  <si>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</si>
  <si>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</si>
  <si>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</si>
  <si>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</si>
  <si>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</si>
  <si>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</si>
  <si>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</si>
  <si>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</si>
  <si>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</si>
  <si>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</si>
  <si>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</si>
  <si>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</si>
  <si>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</si>
  <si>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</si>
  <si>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</si>
  <si>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</si>
  <si>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</si>
  <si>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</si>
  <si>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</si>
  <si>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</si>
  <si>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</si>
  <si>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</si>
  <si>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</si>
  <si>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</si>
  <si>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</si>
  <si>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</si>
  <si>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</si>
  <si>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</si>
  <si>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</si>
  <si>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</si>
  <si>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</si>
  <si>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</si>
  <si>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</si>
  <si>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</si>
  <si>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</si>
  <si>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</si>
  <si>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</si>
  <si>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</si>
  <si>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</si>
  <si>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</si>
  <si>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</si>
  <si>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</si>
  <si>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</si>
  <si>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</si>
  <si>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</si>
  <si>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</si>
  <si>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</si>
  <si>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</si>
  <si>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</si>
  <si>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</si>
  <si>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</si>
  <si>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</si>
  <si>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</si>
  <si>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</si>
  <si>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</si>
  <si>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</si>
  <si>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</si>
  <si>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</si>
  <si>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</si>
  <si>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</si>
  <si>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</si>
  <si>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</si>
  <si>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</si>
  <si>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</si>
  <si>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</si>
  <si>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</si>
  <si>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</si>
  <si>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</si>
  <si>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</si>
  <si>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</si>
  <si>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</si>
  <si>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</si>
  <si>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</si>
  <si>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</si>
  <si>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</si>
  <si>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</si>
  <si>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</si>
  <si>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</si>
  <si>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</si>
  <si>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</si>
  <si>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</si>
  <si>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</si>
  <si>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</si>
  <si>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</si>
  <si>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</si>
  <si>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</si>
  <si>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</si>
  <si>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</si>
  <si>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</si>
  <si>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</si>
  <si>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</si>
  <si>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</si>
  <si>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</si>
  <si>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</si>
  <si>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</si>
  <si>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</si>
  <si>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</si>
  <si>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</si>
  <si>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</si>
  <si>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</si>
  <si>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</si>
  <si>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</si>
  <si>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</si>
  <si>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</si>
  <si>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</si>
  <si>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</si>
  <si>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</si>
  <si>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</si>
  <si>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</si>
  <si>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</si>
  <si>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</si>
  <si>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</si>
  <si>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</si>
  <si>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</si>
  <si>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</si>
  <si>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</si>
  <si>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</si>
  <si>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</si>
  <si>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</si>
  <si>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</si>
  <si>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</si>
  <si>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</si>
  <si>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</si>
  <si>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</si>
  <si>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</si>
  <si>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</si>
  <si>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</si>
  <si>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</si>
  <si>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</si>
  <si>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</si>
  <si>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</si>
  <si>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</si>
  <si>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</si>
  <si>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</si>
  <si>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</si>
  <si>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</si>
  <si>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</si>
  <si>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</si>
  <si>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</si>
  <si>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</si>
  <si>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</si>
  <si>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</si>
  <si>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</si>
  <si>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</si>
  <si>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</si>
  <si>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</si>
  <si>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</si>
  <si>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</si>
  <si>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</si>
  <si>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</si>
  <si>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</si>
  <si>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</si>
  <si>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</si>
  <si>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</si>
  <si>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</si>
  <si>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</si>
  <si>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</si>
  <si>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</si>
  <si>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</si>
  <si>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</si>
  <si>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</si>
  <si>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</si>
  <si>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</si>
  <si>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</si>
  <si>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</si>
  <si>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</si>
  <si>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</si>
  <si>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</si>
  <si>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</si>
  <si>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</si>
  <si>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</si>
  <si>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</si>
  <si>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</si>
  <si>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</si>
  <si>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</si>
  <si>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</si>
  <si>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</si>
  <si>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</si>
  <si>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</si>
  <si>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</si>
  <si>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</si>
  <si>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</si>
  <si>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</si>
  <si>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</si>
  <si>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</si>
  <si>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</si>
  <si>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</si>
  <si>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</si>
  <si>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</si>
  <si>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</si>
  <si>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</si>
  <si>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</si>
  <si>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</si>
  <si>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</si>
  <si>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</si>
  <si>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</si>
  <si>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</si>
  <si>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</si>
  <si>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</si>
  <si>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</si>
  <si>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</si>
  <si>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</si>
  <si>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</si>
  <si>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</si>
  <si>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</si>
  <si>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</si>
  <si>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</si>
  <si>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</si>
  <si>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</si>
  <si>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</si>
  <si>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</si>
  <si>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</si>
  <si>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</si>
  <si>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</si>
  <si>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</si>
  <si>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</si>
  <si>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</si>
  <si>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</si>
  <si>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</si>
  <si>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</si>
  <si>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</si>
  <si>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</si>
  <si>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</si>
  <si>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</si>
  <si>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</si>
  <si>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</si>
  <si>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</si>
  <si>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</si>
  <si>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</si>
  <si>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</si>
  <si>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</si>
  <si>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</si>
  <si>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</si>
  <si>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</si>
  <si>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</si>
  <si>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</si>
  <si>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</si>
  <si>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</si>
  <si>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</si>
  <si>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</si>
  <si>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</si>
  <si>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</si>
  <si>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</si>
  <si>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</si>
  <si>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</si>
  <si>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</si>
  <si>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</si>
  <si>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</si>
  <si>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</si>
  <si>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</si>
  <si>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</si>
  <si>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</si>
  <si>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</si>
  <si>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</si>
  <si>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</si>
  <si>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</si>
  <si>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</si>
  <si>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</si>
  <si>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</si>
  <si>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</si>
  <si>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</si>
  <si>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</si>
  <si>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</si>
  <si>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</si>
  <si>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</si>
  <si>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</si>
  <si>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</si>
  <si>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</si>
  <si>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</si>
  <si>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</si>
  <si>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</si>
  <si>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</si>
  <si>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</si>
  <si>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</si>
  <si>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</si>
  <si>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</si>
  <si>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</si>
  <si>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</si>
  <si>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</si>
  <si>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</si>
  <si>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</si>
  <si>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</si>
  <si>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</si>
  <si>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</si>
  <si>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</si>
  <si>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</si>
  <si>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</si>
  <si>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</si>
  <si>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</si>
  <si>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</si>
  <si>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</si>
  <si>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</si>
  <si>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</si>
  <si>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</si>
  <si>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</si>
  <si>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</si>
  <si>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</si>
  <si>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</si>
  <si>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</si>
  <si>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</si>
  <si>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</si>
  <si>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</si>
  <si>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</si>
  <si>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</si>
  <si>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</si>
  <si>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</si>
  <si>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</si>
  <si>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</si>
  <si>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</si>
  <si>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</si>
  <si>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</si>
  <si>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</si>
  <si>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</si>
  <si>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</si>
  <si>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</si>
  <si>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</si>
  <si>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</si>
  <si>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</si>
  <si>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</si>
  <si>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</si>
  <si>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</si>
  <si>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</si>
  <si>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</si>
  <si>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</si>
  <si>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</si>
  <si>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</si>
  <si>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</si>
  <si>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</si>
  <si>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</si>
  <si>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</si>
  <si>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</si>
  <si>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</si>
  <si>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</si>
  <si>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</si>
  <si>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</si>
  <si>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</si>
  <si>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</si>
  <si>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</si>
  <si>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</si>
  <si>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</si>
  <si>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</si>
  <si>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</si>
  <si>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</si>
  <si>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</si>
  <si>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</si>
  <si>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</si>
  <si>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</si>
  <si>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</si>
  <si>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</si>
  <si>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</si>
  <si>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</si>
  <si>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</si>
  <si>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</si>
  <si>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</si>
  <si>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</si>
  <si>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</si>
  <si>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</si>
  <si>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</si>
  <si>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</si>
  <si>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</si>
  <si>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</si>
  <si>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</si>
  <si>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</si>
  <si>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</si>
  <si>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</si>
  <si>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</si>
  <si>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</si>
  <si>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</si>
  <si>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</si>
  <si>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</si>
  <si>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</si>
  <si>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</si>
  <si>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</si>
  <si>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</si>
  <si>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</si>
  <si>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</si>
  <si>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</si>
  <si>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</si>
  <si>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</si>
  <si>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</si>
  <si>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</si>
  <si>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</si>
  <si>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</si>
  <si>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</si>
  <si>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</si>
  <si>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</si>
  <si>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</si>
  <si>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</si>
  <si>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</si>
  <si>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</si>
  <si>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</si>
  <si>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</si>
  <si>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</si>
  <si>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</si>
  <si>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</si>
  <si>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</si>
  <si>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</si>
  <si>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</si>
  <si>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</si>
  <si>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</si>
  <si>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</si>
  <si>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</si>
  <si>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</si>
  <si>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</si>
  <si>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</si>
  <si>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</si>
  <si>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</si>
  <si>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</si>
  <si>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</si>
  <si>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</si>
  <si>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</si>
  <si>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</si>
  <si>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</si>
  <si>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</si>
  <si>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</si>
  <si>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</si>
  <si>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</si>
  <si>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</si>
  <si>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</si>
  <si>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</si>
  <si>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</si>
  <si>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</si>
  <si>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</si>
  <si>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</si>
  <si>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</si>
  <si>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</si>
  <si>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</si>
  <si>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</si>
  <si>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</si>
  <si>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</si>
  <si>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</si>
  <si>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</si>
  <si>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</si>
  <si>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</si>
  <si>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</si>
  <si>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</si>
  <si>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</si>
  <si>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</si>
  <si>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</si>
  <si>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</si>
  <si>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</si>
  <si>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</si>
  <si>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</si>
  <si>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</si>
  <si>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</si>
  <si>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</si>
  <si>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</si>
  <si>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</si>
  <si>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</si>
  <si>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</si>
  <si>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</si>
  <si>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</si>
  <si>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</si>
  <si>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</si>
  <si>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</si>
  <si>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</si>
  <si>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</si>
  <si>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</si>
  <si>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</si>
  <si>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</si>
  <si>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</si>
  <si>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</si>
  <si>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</si>
  <si>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</si>
  <si>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</si>
  <si>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</si>
  <si>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</si>
  <si>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</si>
  <si>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</si>
  <si>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</si>
  <si>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</si>
  <si>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</si>
  <si>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</si>
  <si>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</si>
  <si>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</si>
  <si>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</si>
  <si>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</si>
  <si>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</si>
  <si>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</si>
  <si>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</si>
  <si>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</si>
  <si>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</si>
  <si>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</si>
  <si>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</si>
  <si>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</si>
  <si>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</si>
  <si>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</si>
  <si>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</si>
  <si>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</si>
  <si>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</si>
  <si>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</si>
  <si>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</si>
  <si>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</si>
  <si>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</si>
  <si>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</si>
  <si>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</si>
  <si>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</si>
  <si>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</si>
  <si>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</si>
  <si>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</si>
  <si>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</si>
  <si>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</si>
  <si>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</si>
  <si>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</si>
  <si>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</si>
  <si>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</si>
  <si>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</si>
  <si>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</si>
  <si>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</si>
  <si>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</si>
  <si>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</si>
  <si>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</si>
  <si>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</si>
  <si>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</si>
  <si>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</si>
  <si>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</si>
  <si>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</si>
  <si>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</si>
  <si>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</si>
  <si>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</si>
  <si>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</si>
  <si>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</si>
  <si>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</si>
  <si>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</si>
  <si>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</si>
  <si>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</si>
  <si>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</si>
  <si>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</si>
  <si>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</si>
  <si>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</si>
  <si>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</si>
  <si>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</si>
  <si>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</si>
  <si>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</si>
  <si>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</si>
  <si>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</si>
  <si>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</si>
  <si>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</si>
  <si>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</si>
  <si>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</si>
  <si>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</si>
  <si>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</si>
  <si>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</si>
  <si>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</si>
  <si>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</si>
  <si>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</si>
  <si>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</si>
  <si>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</si>
  <si>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</si>
  <si>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</si>
  <si>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</si>
  <si>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</si>
  <si>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</si>
  <si>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</si>
  <si>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</si>
  <si>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</si>
  <si>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</si>
  <si>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</si>
  <si>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</si>
  <si>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</si>
  <si>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</si>
  <si>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</si>
  <si>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</si>
  <si>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</si>
  <si>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</si>
  <si>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</si>
  <si>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</si>
  <si>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</si>
  <si>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</si>
  <si>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</si>
  <si>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</si>
  <si>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</si>
  <si>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</si>
  <si>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</si>
  <si>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</si>
  <si>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</si>
  <si>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</si>
  <si>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</si>
  <si>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</si>
  <si>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</si>
  <si>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</si>
  <si>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</si>
  <si>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</si>
  <si>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</si>
  <si>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</si>
  <si>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</si>
  <si>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</si>
  <si>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</si>
  <si>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</si>
  <si>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</si>
  <si>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</si>
  <si>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</si>
  <si>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</si>
  <si>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</si>
  <si>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</si>
  <si>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</si>
  <si>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</si>
  <si>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</si>
  <si>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</si>
  <si>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</si>
  <si>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</si>
  <si>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</si>
  <si>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</si>
  <si>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</si>
  <si>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</si>
  <si>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</si>
  <si>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</si>
  <si>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</si>
  <si>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</si>
  <si>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</si>
  <si>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</si>
  <si>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</si>
  <si>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</si>
  <si>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</si>
  <si>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</si>
  <si>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</si>
  <si>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</si>
  <si>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</si>
  <si>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</si>
  <si>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</si>
  <si>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</si>
  <si>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</si>
  <si>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</si>
  <si>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</si>
  <si>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</si>
  <si>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</si>
  <si>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</si>
  <si>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</si>
  <si>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</si>
  <si>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</si>
  <si>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</si>
  <si>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</si>
  <si>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</si>
  <si>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</si>
  <si>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</si>
  <si>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</si>
  <si>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</si>
  <si>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</si>
  <si>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</si>
  <si>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</si>
  <si>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</si>
  <si>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</si>
  <si>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</si>
  <si>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</si>
  <si>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</si>
  <si>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</si>
  <si>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</si>
  <si>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</si>
  <si>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</si>
  <si>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</si>
  <si>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</si>
  <si>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</si>
  <si>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</si>
  <si>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</si>
  <si>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</si>
  <si>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</si>
  <si>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</si>
  <si>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</si>
  <si>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</si>
  <si>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</si>
  <si>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</si>
  <si>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</si>
  <si>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</si>
  <si>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</si>
  <si>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</si>
  <si>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</si>
  <si>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</si>
  <si>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</si>
  <si>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</si>
  <si>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</si>
  <si>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</si>
  <si>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</si>
  <si>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</si>
  <si>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</si>
  <si>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</si>
  <si>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</si>
  <si>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</si>
  <si>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</si>
  <si>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</si>
  <si>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</si>
  <si>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</si>
  <si>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</si>
  <si>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</si>
  <si>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</si>
  <si>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</si>
  <si>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</si>
  <si>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</si>
  <si>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</si>
  <si>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</si>
  <si>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</si>
  <si>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</si>
  <si>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</si>
  <si>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</si>
  <si>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</si>
  <si>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</si>
  <si>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</si>
  <si>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</si>
  <si>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</si>
  <si>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</si>
  <si>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</si>
  <si>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</si>
  <si>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</si>
  <si>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</si>
  <si>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</si>
  <si>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</si>
  <si>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</si>
  <si>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</si>
  <si>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</si>
  <si>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</si>
  <si>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</si>
  <si>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</si>
  <si>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</si>
  <si>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</si>
  <si>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</si>
  <si>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</si>
  <si>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</si>
  <si>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</si>
  <si>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</si>
  <si>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</si>
  <si>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</si>
  <si>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</si>
  <si>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</si>
  <si>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</si>
  <si>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</si>
  <si>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</si>
  <si>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</si>
  <si>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</si>
  <si>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</si>
  <si>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</si>
  <si>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</si>
  <si>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</si>
  <si>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</si>
  <si>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</si>
  <si>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</si>
  <si>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</si>
  <si>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</si>
  <si>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</si>
  <si>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</si>
  <si>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</si>
  <si>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</si>
  <si>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</si>
  <si>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</si>
  <si>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</si>
  <si>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</si>
  <si>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</si>
  <si>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</si>
  <si>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</si>
  <si>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</si>
  <si>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</si>
  <si>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</si>
  <si>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</si>
  <si>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</si>
  <si>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</si>
  <si>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</si>
  <si>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</si>
  <si>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</si>
  <si>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</si>
  <si>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</si>
  <si>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</si>
  <si>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</si>
  <si>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</si>
  <si>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</si>
  <si>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</si>
  <si>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</si>
  <si>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</si>
  <si>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</si>
  <si>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</si>
  <si>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</si>
  <si>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</si>
  <si>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</si>
  <si>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</si>
  <si>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</si>
  <si>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</si>
  <si>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</si>
  <si>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</si>
  <si>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</si>
  <si>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</si>
  <si>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</si>
  <si>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</si>
  <si>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</si>
  <si>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</si>
  <si>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</si>
  <si>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</si>
  <si>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</si>
  <si>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</si>
  <si>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</si>
  <si>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</si>
  <si>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</si>
  <si>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</si>
  <si>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</si>
  <si>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</si>
  <si>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</si>
  <si>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</si>
  <si>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</si>
  <si>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</si>
  <si>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</si>
  <si>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</si>
  <si>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</si>
  <si>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</si>
  <si>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</si>
  <si>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</si>
  <si>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</si>
  <si>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</si>
  <si>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</si>
  <si>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</si>
  <si>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</si>
  <si>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</si>
  <si>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</si>
  <si>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</si>
  <si>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</si>
  <si>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</si>
  <si>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</si>
  <si>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</si>
  <si>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</si>
  <si>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</si>
  <si>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</si>
  <si>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</si>
  <si>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</si>
  <si>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</si>
  <si>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</si>
  <si>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</si>
  <si>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</si>
  <si>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</si>
  <si>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</si>
  <si>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</si>
  <si>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</si>
  <si>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</si>
  <si>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</si>
  <si>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</si>
  <si>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</si>
  <si>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</si>
  <si>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</si>
  <si>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</si>
  <si>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</si>
  <si>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</si>
  <si>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</si>
  <si>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</si>
  <si>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</si>
  <si>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</si>
  <si>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</si>
  <si>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</si>
  <si>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</si>
  <si>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</si>
  <si>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</si>
  <si>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</si>
  <si>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</si>
  <si>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</si>
  <si>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</si>
  <si>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</si>
  <si>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</si>
  <si>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</si>
  <si>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</si>
  <si>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</si>
  <si>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</si>
  <si>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</si>
  <si>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</si>
  <si>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</si>
  <si>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</si>
  <si>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</si>
  <si>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</si>
  <si>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</si>
  <si>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</si>
  <si>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</si>
  <si>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</si>
  <si>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</si>
  <si>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</si>
  <si>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</si>
  <si>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</si>
  <si>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</si>
  <si>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</si>
  <si>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</si>
  <si>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</si>
  <si>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</si>
  <si>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</si>
  <si>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</si>
  <si>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</si>
  <si>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</si>
  <si>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</si>
  <si>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</si>
  <si>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</si>
  <si>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</si>
  <si>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</si>
  <si>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</si>
  <si>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</si>
  <si>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</si>
  <si>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</si>
  <si>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</si>
  <si>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</si>
  <si>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</si>
  <si>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</si>
  <si>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</si>
  <si>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</si>
  <si>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</si>
  <si>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</si>
  <si>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</si>
  <si>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</si>
  <si>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</si>
  <si>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</si>
  <si>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</si>
  <si>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</si>
  <si>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</si>
  <si>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</si>
  <si>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</si>
  <si>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</si>
  <si>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</si>
  <si>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</si>
  <si>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</si>
  <si>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</si>
  <si>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</si>
  <si>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</si>
  <si>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</si>
  <si>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</si>
  <si>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</si>
  <si>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</si>
  <si>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</si>
  <si>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</si>
  <si>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</si>
  <si>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</si>
  <si>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</si>
  <si>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</si>
  <si>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</si>
  <si>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</si>
  <si>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</si>
  <si>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</si>
  <si>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</si>
  <si>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</si>
  <si>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</si>
  <si>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</si>
  <si>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</si>
  <si>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</si>
  <si>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</si>
  <si>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</si>
  <si>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</si>
  <si>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</si>
  <si>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</si>
  <si>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</si>
  <si>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</si>
  <si>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</si>
  <si>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</si>
  <si>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</si>
  <si>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</si>
  <si>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</si>
  <si>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</si>
  <si>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</si>
  <si>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</si>
  <si>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</si>
  <si>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</si>
  <si>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</si>
  <si>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</si>
  <si>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</si>
  <si>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</si>
  <si>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</si>
  <si>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</si>
  <si>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</si>
  <si>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</si>
  <si>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</si>
  <si>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</si>
  <si>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</si>
  <si>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</si>
  <si>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</si>
  <si>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</si>
  <si>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</si>
  <si>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</si>
  <si>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</si>
  <si>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</si>
  <si>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</si>
  <si>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</si>
  <si>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</si>
  <si>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</si>
  <si>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</si>
  <si>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</si>
  <si>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</si>
  <si>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</si>
  <si>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</si>
  <si>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</si>
  <si>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</si>
  <si>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</si>
  <si>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</si>
  <si>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</si>
  <si>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</si>
  <si>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</si>
  <si>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</si>
  <si>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</si>
  <si>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</si>
  <si>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</si>
  <si>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</si>
  <si>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</si>
  <si>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</si>
  <si>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</si>
  <si>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</si>
  <si>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</si>
  <si>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</si>
  <si>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</si>
  <si>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</si>
  <si>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</si>
  <si>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</si>
  <si>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</si>
  <si>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</si>
  <si>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</si>
  <si>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</si>
  <si>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</si>
  <si>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</si>
  <si>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</si>
  <si>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</si>
  <si>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</si>
  <si>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</si>
  <si>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</si>
  <si>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</si>
  <si>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</si>
  <si>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</si>
  <si>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</si>
  <si>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</si>
  <si>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</si>
  <si>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</si>
  <si>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</si>
  <si>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</si>
  <si>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</si>
  <si>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</si>
  <si>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</si>
  <si>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</si>
  <si>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</si>
  <si>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</si>
  <si>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</si>
  <si>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</si>
  <si>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</si>
  <si>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</si>
  <si>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</si>
  <si>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</si>
  <si>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</si>
  <si>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</si>
  <si>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</si>
  <si>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</si>
  <si>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</si>
  <si>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</si>
  <si>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</si>
  <si>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</si>
  <si>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</si>
  <si>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</si>
  <si>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</si>
  <si>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</si>
  <si>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</si>
  <si>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</si>
  <si>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</si>
  <si>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</si>
  <si>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</si>
  <si>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</si>
  <si>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</si>
  <si>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</si>
  <si>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</si>
  <si>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</si>
  <si>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</si>
  <si>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</si>
  <si>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</si>
  <si>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</si>
  <si>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</si>
  <si>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</si>
  <si>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</si>
  <si>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</si>
  <si>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</si>
  <si>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</si>
  <si>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</si>
  <si>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</si>
  <si>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</si>
  <si>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</si>
  <si>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</si>
  <si>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</si>
  <si>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</si>
  <si>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</si>
  <si>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</si>
  <si>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</si>
  <si>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</si>
  <si>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</si>
  <si>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</si>
  <si>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</si>
  <si>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</si>
  <si>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</si>
  <si>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</si>
  <si>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</si>
  <si>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</si>
  <si>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</si>
  <si>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</si>
  <si>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</si>
  <si>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</si>
  <si>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</si>
  <si>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</si>
  <si>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</si>
  <si>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</si>
  <si>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</si>
  <si>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</si>
  <si>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</si>
  <si>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</si>
  <si>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</si>
  <si>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</si>
  <si>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</si>
  <si>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</si>
  <si>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</si>
  <si>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</si>
  <si>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</si>
  <si>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</si>
  <si>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</si>
  <si>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</si>
  <si>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</si>
  <si>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</si>
  <si>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</si>
  <si>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</si>
  <si>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</si>
  <si>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</si>
  <si>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</si>
  <si>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</si>
  <si>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</si>
  <si>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</si>
  <si>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</si>
  <si>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</si>
  <si>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</si>
  <si>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</si>
  <si>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</si>
  <si>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</si>
  <si>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</si>
  <si>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</si>
  <si>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</si>
  <si>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</si>
  <si>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</si>
  <si>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</si>
  <si>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</si>
  <si>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</si>
  <si>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</si>
  <si>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</si>
  <si>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</si>
  <si>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</si>
  <si>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</si>
  <si>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</si>
  <si>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</si>
  <si>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</si>
  <si>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</si>
  <si>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</si>
  <si>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</si>
  <si>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</si>
  <si>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</si>
  <si>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</si>
  <si>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</si>
  <si>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</si>
  <si>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</si>
  <si>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</si>
  <si>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</si>
  <si>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</si>
  <si>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</si>
  <si>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</si>
  <si>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</si>
  <si>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</si>
  <si>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</si>
  <si>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</si>
  <si>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</si>
  <si>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</si>
  <si>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</si>
  <si>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</si>
  <si>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</si>
  <si>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</si>
  <si>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</si>
  <si>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</si>
  <si>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</si>
  <si>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</si>
  <si>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</si>
  <si>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</si>
  <si>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</si>
  <si>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</si>
  <si>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</si>
  <si>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</si>
  <si>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</si>
  <si>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</si>
  <si>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</si>
  <si>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</si>
  <si>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</si>
  <si>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</si>
  <si>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</si>
  <si>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</si>
  <si>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</si>
  <si>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</si>
  <si>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</si>
  <si>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</si>
  <si>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</si>
  <si>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</si>
  <si>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</si>
  <si>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</si>
  <si>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</si>
  <si>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</si>
  <si>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</si>
  <si>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</si>
  <si>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</si>
  <si>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</si>
  <si>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</si>
  <si>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</si>
  <si>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</si>
  <si>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</si>
  <si>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</si>
  <si>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</si>
  <si>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</si>
  <si>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</si>
  <si>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</si>
  <si>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</si>
  <si>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</si>
  <si>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</si>
  <si>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</si>
  <si>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</si>
  <si>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</si>
  <si>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</si>
  <si>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</si>
  <si>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</si>
  <si>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</si>
  <si>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</si>
  <si>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</si>
  <si>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</si>
  <si>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</si>
  <si>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</si>
  <si>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</si>
  <si>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</si>
  <si>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</si>
  <si>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</si>
  <si>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</si>
  <si>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</si>
  <si>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</si>
  <si>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</si>
  <si>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</si>
  <si>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</si>
  <si>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</si>
  <si>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</si>
  <si>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</si>
  <si>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</si>
  <si>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</si>
  <si>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</si>
  <si>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</si>
  <si>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</si>
  <si>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</si>
  <si>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</si>
  <si>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</si>
  <si>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</si>
  <si>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</si>
  <si>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</si>
  <si>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</si>
  <si>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</si>
  <si>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</si>
  <si>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</si>
  <si>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</si>
  <si>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</si>
  <si>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</si>
  <si>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</si>
  <si>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</si>
  <si>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</si>
  <si>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</si>
  <si>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</si>
  <si>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</si>
  <si>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</si>
  <si>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</si>
  <si>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</si>
  <si>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</si>
  <si>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</si>
  <si>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</si>
  <si>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</si>
  <si>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</si>
  <si>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</si>
  <si>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</si>
  <si>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</si>
  <si>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</si>
  <si>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</si>
  <si>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</si>
  <si>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</si>
  <si>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</si>
  <si>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</si>
  <si>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</si>
  <si>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</si>
  <si>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</si>
  <si>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</si>
  <si>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</si>
  <si>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</si>
  <si>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</si>
  <si>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</si>
  <si>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</si>
  <si>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</si>
  <si>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</si>
  <si>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</si>
  <si>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</si>
  <si>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</si>
  <si>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</si>
  <si>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</si>
  <si>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</si>
  <si>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</si>
  <si>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</si>
  <si>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</si>
  <si>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</si>
  <si>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</si>
  <si>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</si>
  <si>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</si>
  <si>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</si>
  <si>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</si>
  <si>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</si>
  <si>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</si>
  <si>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</si>
  <si>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</si>
  <si>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</si>
  <si>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</si>
  <si>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</si>
  <si>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</si>
  <si>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</si>
  <si>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</si>
  <si>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</si>
  <si>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</si>
  <si>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</si>
  <si>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</si>
  <si>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</si>
  <si>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</si>
  <si>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</si>
  <si>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</si>
  <si>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</si>
  <si>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</si>
  <si>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</si>
  <si>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</si>
  <si>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</si>
  <si>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</si>
  <si>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</si>
  <si>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</si>
  <si>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</si>
  <si>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</si>
  <si>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</si>
  <si>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</si>
  <si>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</si>
  <si>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</si>
  <si>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</si>
  <si>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</si>
  <si>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</si>
  <si>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</si>
  <si>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</si>
  <si>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</si>
  <si>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</si>
  <si>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</si>
  <si>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</si>
  <si>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</si>
  <si>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</si>
  <si>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</si>
  <si>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</si>
  <si>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</si>
  <si>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</si>
  <si>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</si>
  <si>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</si>
  <si>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</si>
  <si>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</si>
  <si>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</si>
  <si>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</si>
  <si>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</si>
  <si>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</si>
  <si>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</si>
  <si>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</si>
  <si>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</si>
  <si>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</si>
  <si>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</si>
  <si>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</si>
  <si>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</si>
  <si>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</si>
  <si>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</si>
  <si>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</si>
  <si>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</si>
  <si>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</si>
  <si>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</si>
  <si>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</si>
  <si>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</si>
  <si>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</si>
  <si>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</si>
  <si>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</si>
  <si>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</si>
  <si>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</si>
  <si>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</si>
  <si>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</si>
  <si>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</si>
  <si>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</si>
  <si>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</si>
  <si>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</si>
  <si>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</si>
  <si>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</si>
  <si>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</si>
  <si>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</si>
  <si>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</si>
  <si>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</si>
  <si>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</si>
  <si>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</si>
  <si>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</si>
  <si>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</si>
  <si>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</si>
  <si>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</si>
  <si>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</si>
  <si>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</si>
  <si>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</si>
  <si>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</si>
  <si>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</si>
  <si>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</si>
  <si>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</si>
  <si>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</si>
  <si>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</si>
  <si>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</si>
  <si>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</si>
  <si>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</si>
  <si>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</si>
  <si>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</si>
  <si>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</si>
  <si>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</si>
  <si>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</si>
  <si>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</si>
  <si>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</si>
  <si>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</si>
  <si>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</si>
  <si>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</si>
  <si>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</si>
  <si>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</si>
  <si>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</si>
  <si>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</si>
  <si>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</si>
  <si>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</si>
  <si>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</si>
  <si>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</si>
  <si>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</si>
  <si>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</si>
  <si>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</si>
  <si>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</si>
  <si>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</si>
  <si>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</si>
  <si>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</si>
  <si>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</si>
  <si>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</si>
  <si>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</si>
  <si>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</si>
  <si>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</si>
  <si>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</si>
  <si>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</si>
  <si>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</si>
  <si>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</si>
  <si>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</si>
  <si>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</si>
  <si>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</si>
  <si>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</si>
  <si>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</si>
  <si>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</si>
  <si>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</si>
  <si>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</si>
  <si>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</si>
  <si>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</si>
  <si>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</si>
  <si>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</si>
  <si>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</si>
  <si>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</si>
  <si>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</si>
  <si>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</si>
  <si>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</si>
  <si>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</si>
  <si>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</si>
  <si>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</si>
  <si>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</si>
  <si>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</si>
  <si>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</si>
  <si>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</si>
  <si>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</si>
  <si>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</si>
  <si>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</si>
  <si>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</si>
  <si>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</si>
  <si>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</si>
  <si>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</si>
  <si>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</si>
  <si>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</si>
  <si>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</si>
  <si>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</si>
  <si>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</si>
  <si>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</si>
  <si>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</si>
  <si>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</si>
  <si>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</si>
  <si>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</si>
  <si>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</si>
  <si>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</si>
  <si>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</si>
  <si>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</si>
  <si>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</si>
  <si>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</si>
  <si>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</si>
  <si>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</si>
  <si>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</si>
  <si>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</si>
  <si>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</si>
  <si>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</si>
  <si>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</si>
  <si>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</si>
  <si>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</si>
  <si>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</si>
  <si>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</si>
  <si>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</si>
  <si>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</si>
  <si>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</si>
  <si>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</si>
  <si>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</si>
  <si>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</si>
  <si>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</si>
  <si>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</si>
  <si>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</si>
  <si>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</si>
  <si>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</si>
  <si>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</si>
  <si>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</si>
  <si>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</si>
  <si>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</si>
  <si>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</si>
  <si>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</si>
  <si>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</si>
  <si>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</si>
  <si>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</si>
  <si>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</si>
  <si>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</si>
  <si>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</si>
  <si>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</si>
  <si>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</si>
  <si>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</si>
  <si>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</si>
  <si>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</si>
  <si>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</si>
  <si>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</si>
  <si>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</si>
  <si>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</si>
  <si>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</si>
  <si>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</si>
  <si>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</si>
  <si>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</si>
  <si>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</si>
  <si>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</si>
  <si>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</si>
  <si>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</si>
  <si>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</si>
  <si>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</si>
  <si>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</si>
  <si>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</si>
  <si>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</si>
  <si>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</si>
  <si>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</si>
  <si>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</si>
  <si>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</si>
  <si>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</si>
  <si>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</si>
  <si>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</si>
  <si>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</si>
  <si>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</si>
  <si>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</si>
  <si>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</si>
  <si>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</si>
  <si>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</si>
  <si>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</si>
  <si>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</si>
  <si>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</si>
  <si>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</si>
  <si>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</si>
  <si>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</si>
  <si>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</si>
  <si>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</si>
  <si>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</si>
  <si>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</si>
  <si>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</si>
  <si>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</si>
  <si>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</si>
  <si>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</si>
  <si>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</si>
  <si>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</si>
  <si>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</si>
  <si>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</si>
  <si>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</si>
  <si>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</si>
  <si>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</si>
  <si>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</si>
  <si>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</si>
  <si>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</si>
  <si>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</si>
  <si>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</si>
  <si>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</si>
  <si>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</si>
  <si>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</si>
  <si>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</si>
  <si>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</si>
  <si>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</si>
  <si>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</si>
  <si>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</si>
  <si>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</si>
  <si>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</si>
  <si>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</si>
  <si>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</si>
  <si>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</si>
  <si>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</si>
  <si>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</si>
  <si>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</si>
  <si>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</si>
  <si>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</si>
  <si>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</si>
  <si>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</si>
  <si>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</si>
  <si>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</si>
  <si>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</si>
  <si>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</si>
  <si>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</si>
  <si>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</si>
  <si>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</si>
  <si>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</si>
  <si>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</si>
  <si>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</si>
  <si>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</si>
  <si>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</si>
  <si>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</si>
  <si>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</si>
  <si>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</si>
  <si>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</si>
  <si>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</si>
  <si>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</si>
  <si>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</si>
  <si>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</si>
  <si>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</si>
  <si>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</si>
  <si>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</si>
  <si>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</si>
  <si>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</si>
  <si>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</si>
  <si>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</si>
  <si>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</si>
  <si>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</si>
  <si>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</si>
  <si>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</si>
  <si>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</si>
  <si>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</si>
  <si>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</si>
  <si>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</si>
  <si>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</si>
  <si>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</si>
  <si>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</si>
  <si>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</si>
  <si>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</si>
  <si>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</si>
  <si>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</si>
  <si>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</si>
  <si>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</si>
  <si>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</si>
  <si>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</si>
  <si>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</si>
  <si>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</si>
  <si>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</si>
  <si>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</si>
  <si>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</si>
  <si>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</si>
  <si>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</si>
  <si>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</si>
  <si>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</si>
  <si>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</si>
  <si>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</si>
  <si>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</si>
  <si>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</si>
  <si>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</si>
  <si>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</si>
  <si>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</si>
  <si>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</si>
  <si>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</si>
  <si>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</si>
  <si>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</si>
  <si>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</si>
  <si>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</si>
  <si>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</si>
  <si>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</si>
  <si>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</si>
  <si>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</si>
  <si>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</si>
  <si>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</si>
  <si>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</si>
  <si>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</si>
  <si>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</si>
  <si>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</si>
  <si>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</si>
  <si>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</si>
  <si>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</si>
  <si>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</si>
  <si>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</si>
  <si>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</si>
  <si>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</si>
  <si>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</si>
  <si>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</si>
  <si>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</si>
  <si>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</si>
  <si>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</si>
  <si>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</si>
  <si>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</si>
  <si>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</si>
  <si>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</si>
  <si>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</si>
  <si>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</si>
  <si>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</si>
  <si>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</si>
  <si>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</si>
  <si>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</si>
  <si>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</si>
  <si>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</si>
  <si>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</si>
  <si>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</si>
  <si>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</si>
  <si>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</si>
  <si>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</si>
  <si>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</si>
  <si>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</si>
  <si>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</si>
  <si>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</si>
  <si>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</si>
  <si>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</si>
  <si>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</si>
  <si>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</si>
  <si>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</si>
  <si>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</si>
  <si>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</si>
  <si>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</si>
  <si>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</si>
  <si>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</si>
  <si>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</si>
  <si>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</si>
  <si>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</si>
  <si>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</si>
  <si>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</si>
  <si>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</si>
  <si>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</si>
  <si>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</si>
  <si>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</si>
  <si>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</si>
  <si>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</si>
  <si>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</si>
  <si>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</si>
  <si>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</si>
  <si>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</si>
  <si>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</si>
  <si>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</si>
  <si>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</si>
  <si>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</si>
  <si>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</si>
  <si>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</si>
  <si>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</si>
  <si>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</si>
  <si>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</si>
  <si>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</si>
  <si>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</si>
  <si>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</si>
  <si>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</si>
  <si>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</si>
  <si>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</si>
  <si>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</si>
  <si>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</si>
  <si>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</si>
  <si>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</si>
  <si>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</si>
  <si>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</si>
  <si>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</si>
  <si>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</si>
  <si>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</si>
  <si>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</si>
  <si>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</si>
  <si>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</si>
  <si>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</si>
  <si>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</si>
  <si>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</si>
  <si>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</si>
  <si>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</si>
  <si>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</si>
  <si>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</si>
  <si>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</si>
  <si>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</si>
  <si>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</si>
  <si>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</si>
  <si>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</si>
  <si>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</si>
  <si>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</si>
  <si>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</si>
  <si>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</si>
  <si>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</si>
  <si>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</si>
  <si>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</si>
  <si>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</si>
  <si>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</si>
  <si>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</si>
  <si>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</si>
  <si>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</si>
  <si>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</si>
  <si>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</si>
  <si>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</si>
  <si>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</si>
  <si>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</si>
  <si>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</si>
  <si>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</si>
  <si>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</si>
  <si>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</si>
  <si>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</si>
  <si>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</si>
  <si>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</si>
  <si>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</si>
  <si>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</si>
  <si>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</si>
  <si>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</si>
  <si>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</si>
  <si>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</si>
  <si>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</si>
  <si>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</si>
  <si>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</si>
  <si>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</si>
  <si>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</si>
  <si>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</si>
  <si>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</si>
  <si>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</si>
  <si>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</si>
  <si>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</si>
  <si>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</si>
  <si>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</si>
  <si>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</si>
  <si>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</si>
  <si>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</si>
  <si>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</si>
  <si>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</si>
  <si>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</si>
  <si>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</si>
  <si>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</si>
  <si>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</si>
  <si>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</si>
  <si>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</si>
  <si>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</si>
  <si>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</si>
  <si>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</si>
  <si>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</si>
  <si>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</si>
  <si>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</si>
  <si>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</si>
  <si>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</si>
  <si>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</si>
  <si>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</si>
  <si>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</si>
  <si>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</si>
  <si>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</si>
  <si>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</si>
  <si>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</si>
  <si>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</si>
  <si>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</si>
  <si>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</si>
  <si>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</si>
  <si>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</si>
  <si>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</si>
  <si>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</si>
  <si>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</si>
  <si>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</si>
  <si>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</si>
  <si>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</si>
  <si>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</si>
  <si>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</si>
  <si>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</si>
  <si>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</si>
  <si>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</si>
  <si>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</si>
  <si>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</si>
  <si>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</si>
  <si>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</si>
  <si>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</si>
  <si>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</si>
  <si>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</si>
  <si>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</si>
  <si>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</si>
  <si>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</si>
  <si>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</si>
  <si>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</si>
  <si>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</si>
  <si>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</si>
  <si>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</si>
  <si>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</si>
  <si>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</si>
  <si>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</si>
  <si>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</si>
  <si>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</si>
  <si>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</si>
  <si>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</si>
  <si>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</si>
  <si>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</si>
  <si>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</si>
  <si>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</si>
  <si>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</si>
  <si>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</si>
  <si>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</si>
  <si>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</si>
  <si>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</si>
  <si>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</si>
  <si>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</si>
  <si>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</si>
  <si>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</si>
  <si>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</si>
  <si>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</si>
  <si>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</si>
  <si>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</si>
  <si>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</si>
  <si>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</si>
  <si>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</si>
  <si>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</si>
  <si>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</si>
  <si>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</si>
  <si>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</si>
  <si>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</si>
  <si>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</si>
  <si>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</si>
  <si>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</si>
  <si>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</si>
  <si>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</si>
  <si>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</si>
  <si>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</si>
  <si>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</si>
  <si>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</si>
  <si>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</si>
  <si>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</si>
  <si>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</si>
  <si>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</si>
  <si>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</si>
  <si>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</si>
  <si>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</si>
  <si>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</si>
  <si>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</si>
  <si>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</si>
  <si>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</si>
  <si>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</si>
  <si>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</si>
  <si>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</si>
  <si>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</si>
  <si>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</si>
  <si>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</si>
  <si>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</si>
  <si>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</si>
  <si>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</si>
  <si>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</si>
  <si>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</si>
  <si>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</si>
  <si>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</si>
  <si>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</si>
  <si>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</si>
  <si>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</si>
  <si>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</si>
  <si>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</si>
  <si>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</si>
  <si>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</si>
  <si>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</si>
  <si>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</si>
  <si>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</si>
  <si>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</si>
  <si>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</si>
  <si>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</si>
  <si>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</si>
  <si>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</si>
  <si>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</si>
  <si>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</si>
  <si>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</si>
  <si>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</si>
  <si>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</si>
  <si>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</si>
  <si>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</si>
  <si>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</si>
  <si>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</si>
  <si>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</si>
  <si>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</si>
  <si>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</si>
  <si>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</si>
  <si>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</si>
  <si>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</si>
  <si>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</si>
  <si>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</si>
  <si>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</si>
  <si>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</si>
  <si>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</si>
  <si>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</si>
  <si>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</si>
  <si>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</si>
  <si>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</si>
  <si>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</si>
  <si>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</si>
  <si>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</si>
  <si>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</si>
  <si>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</si>
  <si>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</si>
  <si>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</si>
  <si>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</si>
  <si>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</si>
  <si>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</si>
  <si>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</si>
  <si>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</si>
  <si>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</si>
  <si>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</si>
  <si>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</si>
  <si>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</si>
  <si>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</si>
  <si>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</si>
  <si>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</si>
  <si>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</si>
  <si>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</si>
  <si>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</si>
  <si>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</si>
  <si>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</si>
  <si>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</si>
  <si>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</si>
  <si>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</si>
  <si>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</si>
  <si>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</si>
  <si>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</si>
  <si>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</si>
  <si>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</si>
  <si>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</si>
  <si>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</si>
  <si>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</si>
  <si>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</si>
  <si>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</si>
  <si>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</si>
  <si>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</si>
  <si>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</si>
  <si>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</si>
  <si>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</si>
  <si>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</si>
  <si>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</si>
  <si>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</si>
  <si>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</si>
  <si>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</si>
  <si>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</si>
  <si>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</si>
  <si>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</si>
  <si>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</si>
  <si>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</si>
  <si>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</si>
  <si>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</si>
  <si>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</si>
  <si>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</si>
  <si>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</si>
  <si>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</si>
  <si>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</si>
  <si>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</si>
  <si>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</si>
  <si>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</si>
  <si>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</si>
  <si>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</si>
  <si>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</si>
  <si>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</si>
  <si>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</si>
  <si>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</si>
  <si>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</si>
  <si>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</si>
  <si>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</si>
  <si>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</si>
  <si>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</si>
  <si>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</si>
  <si>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</si>
  <si>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</si>
  <si>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</si>
  <si>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</si>
  <si>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</si>
  <si>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</si>
  <si>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</si>
  <si>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</si>
  <si>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</si>
  <si>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</si>
  <si>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</si>
  <si>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</si>
  <si>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</si>
  <si>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</si>
  <si>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</si>
  <si>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</si>
  <si>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</si>
  <si>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</si>
  <si>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</si>
  <si>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</si>
  <si>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</si>
  <si>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</si>
  <si>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</si>
  <si>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</si>
  <si>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</si>
  <si>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</si>
  <si>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</si>
  <si>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</si>
  <si>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</si>
  <si>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</si>
  <si>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</si>
  <si>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</si>
  <si>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</si>
  <si>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</si>
  <si>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</si>
  <si>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</si>
  <si>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</si>
  <si>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</si>
  <si>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</si>
  <si>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</si>
  <si>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</si>
  <si>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</si>
  <si>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</si>
  <si>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</si>
  <si>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</si>
  <si>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</si>
  <si>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</si>
  <si>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</si>
  <si>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</si>
  <si>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</si>
  <si>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</si>
  <si>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</si>
  <si>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</si>
  <si>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</si>
  <si>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</si>
  <si>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</si>
  <si>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</si>
  <si>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</si>
  <si>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</si>
  <si>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</si>
  <si>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</si>
  <si>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</si>
  <si>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</si>
  <si>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</si>
  <si>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</si>
  <si>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</si>
  <si>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</si>
  <si>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</si>
  <si>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</si>
  <si>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</si>
  <si>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</si>
  <si>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</si>
  <si>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</si>
  <si>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</si>
  <si>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</si>
  <si>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</si>
  <si>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</si>
  <si>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</si>
  <si>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</si>
  <si>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</si>
  <si>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</si>
  <si>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</si>
  <si>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</si>
  <si>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</si>
  <si>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</si>
  <si>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</si>
  <si>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</si>
  <si>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</si>
  <si>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</si>
  <si>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</si>
  <si>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</si>
  <si>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</si>
  <si>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</si>
  <si>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</si>
  <si>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</si>
  <si>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</si>
  <si>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</si>
  <si>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</si>
  <si>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</si>
  <si>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</si>
  <si>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</si>
  <si>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</si>
  <si>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</si>
  <si>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</si>
  <si>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</si>
  <si>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</si>
  <si>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</si>
  <si>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</si>
  <si>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</si>
  <si>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</si>
  <si>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</si>
  <si>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</si>
  <si>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</si>
  <si>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</si>
  <si>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</si>
  <si>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</si>
  <si>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</si>
  <si>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</si>
  <si>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</si>
  <si>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</si>
  <si>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</si>
  <si>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</si>
  <si>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</si>
  <si>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</si>
  <si>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</si>
  <si>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</si>
  <si>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</si>
  <si>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</si>
  <si>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</si>
  <si>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</si>
  <si>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</si>
  <si>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</si>
  <si>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</si>
  <si>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</si>
  <si>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</si>
  <si>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</si>
  <si>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</si>
  <si>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</si>
  <si>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</si>
  <si>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</si>
  <si>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</si>
  <si>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</si>
  <si>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</si>
  <si>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</si>
  <si>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</si>
  <si>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</si>
  <si>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</si>
  <si>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</si>
  <si>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</si>
  <si>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</si>
  <si>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</si>
  <si>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</si>
  <si>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</si>
  <si>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</si>
  <si>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</si>
  <si>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</si>
  <si>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</si>
  <si>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</si>
  <si>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</si>
  <si>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</si>
  <si>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</si>
  <si>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</si>
  <si>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</si>
  <si>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</si>
  <si>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</si>
  <si>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</si>
  <si>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</si>
  <si>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</si>
  <si>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</si>
  <si>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</si>
  <si>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</si>
  <si>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</si>
  <si>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</si>
  <si>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</si>
  <si>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</si>
  <si>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</si>
  <si>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</si>
  <si>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</si>
  <si>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</si>
  <si>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</si>
  <si>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</si>
  <si>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</si>
  <si>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</si>
  <si>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</si>
  <si>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</si>
  <si>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</si>
  <si>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</si>
  <si>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</si>
  <si>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</si>
  <si>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</si>
  <si>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</si>
  <si>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</si>
  <si>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</si>
  <si>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</si>
  <si>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</si>
  <si>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</si>
  <si>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</si>
  <si>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</si>
  <si>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</si>
  <si>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</si>
  <si>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</si>
  <si>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</si>
  <si>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</si>
  <si>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</si>
  <si>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</si>
  <si>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</si>
  <si>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</si>
  <si>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</si>
  <si>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</si>
  <si>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</si>
  <si>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</si>
  <si>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</si>
  <si>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</si>
  <si>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</si>
  <si>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</si>
  <si>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</si>
  <si>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</si>
  <si>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</si>
  <si>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</si>
  <si>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</si>
  <si>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</si>
  <si>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</si>
  <si>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</si>
  <si>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</si>
  <si>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</si>
  <si>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</si>
  <si>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</si>
  <si>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</si>
  <si>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</si>
  <si>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</si>
  <si>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</si>
  <si>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</si>
  <si>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</si>
  <si>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</si>
  <si>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</si>
  <si>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</si>
  <si>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</si>
  <si>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</si>
  <si>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</si>
  <si>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</si>
  <si>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</si>
  <si>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</si>
  <si>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</si>
  <si>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</si>
  <si>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</si>
  <si>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</si>
  <si>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</si>
  <si>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</si>
  <si>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</si>
  <si>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</si>
  <si>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</si>
  <si>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</si>
  <si>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</si>
  <si>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</si>
  <si>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</si>
  <si>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</si>
  <si>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</si>
  <si>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</si>
  <si>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</si>
  <si>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</si>
  <si>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</si>
  <si>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</si>
  <si>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</si>
  <si>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</si>
  <si>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</si>
  <si>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</si>
  <si>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</si>
  <si>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</si>
  <si>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</si>
  <si>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</si>
  <si>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</si>
  <si>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</si>
  <si>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</si>
  <si>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</si>
  <si>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</si>
  <si>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</si>
  <si>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</si>
  <si>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</si>
  <si>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</si>
  <si>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</si>
  <si>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</si>
  <si>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</si>
  <si>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</si>
  <si>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</si>
  <si>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</si>
  <si>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</si>
  <si>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</si>
  <si>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</si>
  <si>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</si>
  <si>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</si>
  <si>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</si>
  <si>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</si>
  <si>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</si>
  <si>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</si>
  <si>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</si>
  <si>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</si>
  <si>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</si>
  <si>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</si>
  <si>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</si>
  <si>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</si>
  <si>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</si>
  <si>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</si>
  <si>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</si>
  <si>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</si>
  <si>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</si>
  <si>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</si>
  <si>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</si>
  <si>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</si>
  <si>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</si>
  <si>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</si>
  <si>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</si>
  <si>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</si>
  <si>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</si>
  <si>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</si>
  <si>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</si>
  <si>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</si>
  <si>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</si>
  <si>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</si>
  <si>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</si>
  <si>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</si>
  <si>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</si>
  <si>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</si>
  <si>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</si>
  <si>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</si>
  <si>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</si>
  <si>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</si>
  <si>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</si>
  <si>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</si>
  <si>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</si>
  <si>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</si>
  <si>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</si>
  <si>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</si>
  <si>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</si>
  <si>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</si>
  <si>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</si>
  <si>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</si>
  <si>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</si>
  <si>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</si>
  <si>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</si>
  <si>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</si>
  <si>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</si>
  <si>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</si>
  <si>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</si>
  <si>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</si>
  <si>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</si>
  <si>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</si>
  <si>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</si>
  <si>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</si>
  <si>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</si>
  <si>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</si>
  <si>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</si>
  <si>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</si>
  <si>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</si>
  <si>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</si>
  <si>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</si>
  <si>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</si>
  <si>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</si>
  <si>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</si>
  <si>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</si>
  <si>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</si>
  <si>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</si>
  <si>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</si>
  <si>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</si>
  <si>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</si>
  <si>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</si>
  <si>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</si>
  <si>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</si>
  <si>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</si>
  <si>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</si>
  <si>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</si>
  <si>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</si>
  <si>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</si>
  <si>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</si>
  <si>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</si>
  <si>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</si>
  <si>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</si>
  <si>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</si>
  <si>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</si>
  <si>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</si>
  <si>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</si>
  <si>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</si>
  <si>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</si>
  <si>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</si>
  <si>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</si>
  <si>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</si>
  <si>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</si>
  <si>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</si>
  <si>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</si>
  <si>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</si>
  <si>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</si>
  <si>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</si>
  <si>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</si>
  <si>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</si>
  <si>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</si>
  <si>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</si>
  <si>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</si>
  <si>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</si>
  <si>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</si>
  <si>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</si>
  <si>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</si>
  <si>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</si>
  <si>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</si>
  <si>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</si>
  <si>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</si>
  <si>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</si>
  <si>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</si>
  <si>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</si>
  <si>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</si>
  <si>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</si>
  <si>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</si>
  <si>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</si>
  <si>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</si>
  <si>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</si>
  <si>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</si>
  <si>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</si>
  <si>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</si>
  <si>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</si>
  <si>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</si>
  <si>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</si>
  <si>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</si>
  <si>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</si>
  <si>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</si>
  <si>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</si>
  <si>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</si>
  <si>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</si>
  <si>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</si>
  <si>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</si>
  <si>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</si>
  <si>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</si>
  <si>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</si>
  <si>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</si>
  <si>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</si>
  <si>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</si>
  <si>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</si>
  <si>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</si>
  <si>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</si>
  <si>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</si>
  <si>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</si>
  <si>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</si>
  <si>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</si>
  <si>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</si>
  <si>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</si>
  <si>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</si>
  <si>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</si>
  <si>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</si>
  <si>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</si>
  <si>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</si>
  <si>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</si>
  <si>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</si>
  <si>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</si>
  <si>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</si>
  <si>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</si>
  <si>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</si>
  <si>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</si>
  <si>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</si>
  <si>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</si>
  <si>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</si>
  <si>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</si>
  <si>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</si>
  <si>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</si>
  <si>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</si>
  <si>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</si>
  <si>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</si>
  <si>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</si>
  <si>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</si>
  <si>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</si>
  <si>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</si>
  <si>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</si>
  <si>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</si>
  <si>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</si>
  <si>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</si>
  <si>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</si>
  <si>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</si>
  <si>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</si>
  <si>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</si>
  <si>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</si>
  <si>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</si>
  <si>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</si>
  <si>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</si>
  <si>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</si>
  <si>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</si>
  <si>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</si>
  <si>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</si>
  <si>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</si>
  <si>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</si>
  <si>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</si>
  <si>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</si>
  <si>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</si>
  <si>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</si>
  <si>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</si>
  <si>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</si>
  <si>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</si>
  <si>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</si>
  <si>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</si>
  <si>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</si>
  <si>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</si>
  <si>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</si>
  <si>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</si>
  <si>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</si>
  <si>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</si>
  <si>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</si>
  <si>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</si>
  <si>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</si>
  <si>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</si>
  <si>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</si>
  <si>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</si>
  <si>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</si>
  <si>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</si>
  <si>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</si>
  <si>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</si>
  <si>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</si>
  <si>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</si>
  <si>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</si>
  <si>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</si>
  <si>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</si>
  <si>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</si>
  <si>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</si>
  <si>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</si>
  <si>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</si>
  <si>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</si>
  <si>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</si>
  <si>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</si>
  <si>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</si>
  <si>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</si>
  <si>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</si>
  <si>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</si>
  <si>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</si>
  <si>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</si>
  <si>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</si>
  <si>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</si>
  <si>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</si>
  <si>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</si>
  <si>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</si>
  <si>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</si>
  <si>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</si>
  <si>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</si>
  <si>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</si>
  <si>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</si>
  <si>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</si>
  <si>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</si>
  <si>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</si>
  <si>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</si>
  <si>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</si>
  <si>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</si>
  <si>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</si>
  <si>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</si>
  <si>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</si>
  <si>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</si>
  <si>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</si>
  <si>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</si>
  <si>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</si>
  <si>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</si>
  <si>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</si>
  <si>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</si>
  <si>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</si>
  <si>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</si>
  <si>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</si>
  <si>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</si>
  <si>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</si>
  <si>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</si>
  <si>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</si>
  <si>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</si>
  <si>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</si>
  <si>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</si>
  <si>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</si>
  <si>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</si>
  <si>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</si>
  <si>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</si>
  <si>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</si>
  <si>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</si>
  <si>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</si>
  <si>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</si>
  <si>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</si>
  <si>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</si>
  <si>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</si>
  <si>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</si>
  <si>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</si>
  <si>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</si>
  <si>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</si>
  <si>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</si>
  <si>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</si>
  <si>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</si>
  <si>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</si>
  <si>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</si>
  <si>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</si>
  <si>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</si>
  <si>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</si>
  <si>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</si>
  <si>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</si>
  <si>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</si>
  <si>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</si>
  <si>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</si>
  <si>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</si>
  <si>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</si>
  <si>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</si>
  <si>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</si>
  <si>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</si>
  <si>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</si>
  <si>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</si>
  <si>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</si>
  <si>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</si>
  <si>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</si>
  <si>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</si>
  <si>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</si>
  <si>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</si>
  <si>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</si>
  <si>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</si>
  <si>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</si>
  <si>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</si>
  <si>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</si>
  <si>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</si>
  <si>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</si>
  <si>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</si>
  <si>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</si>
  <si>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</si>
  <si>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</si>
  <si>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</si>
  <si>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</si>
  <si>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</si>
  <si>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</si>
  <si>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</si>
  <si>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</si>
  <si>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</si>
  <si>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</si>
  <si>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</si>
  <si>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</si>
  <si>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</si>
  <si>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</si>
  <si>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</si>
  <si>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</si>
  <si>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</si>
  <si>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</si>
  <si>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</si>
  <si>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</si>
  <si>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</si>
  <si>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</si>
  <si>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</si>
  <si>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</si>
  <si>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</si>
  <si>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</si>
  <si>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</si>
  <si>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</si>
  <si>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</si>
  <si>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</si>
  <si>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</si>
  <si>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</si>
  <si>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</si>
  <si>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</si>
  <si>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</si>
  <si>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</si>
  <si>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</si>
  <si>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</si>
  <si>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</si>
  <si>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</si>
  <si>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</si>
  <si>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</si>
  <si>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</si>
  <si>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</si>
  <si>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</si>
  <si>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</si>
  <si>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</si>
  <si>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</si>
  <si>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</si>
  <si>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</si>
  <si>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</si>
  <si>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</si>
  <si>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</si>
  <si>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</si>
  <si>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</si>
  <si>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</si>
  <si>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</si>
  <si>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</si>
  <si>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</si>
  <si>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</si>
  <si>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</si>
  <si>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</si>
  <si>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</si>
  <si>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</si>
  <si>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</si>
  <si>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</si>
  <si>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</si>
  <si>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</si>
  <si>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</si>
  <si>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</si>
  <si>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</si>
  <si>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</si>
  <si>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</si>
  <si>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</si>
  <si>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</si>
  <si>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</si>
  <si>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</si>
  <si>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</si>
  <si>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</si>
  <si>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</si>
  <si>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</si>
  <si>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</si>
  <si>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</si>
  <si>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</si>
  <si>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</si>
  <si>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</si>
  <si>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</si>
  <si>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</si>
  <si>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</si>
  <si>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</si>
  <si>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</si>
  <si>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</si>
  <si>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</si>
  <si>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</si>
  <si>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</si>
  <si>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</si>
  <si>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</si>
  <si>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</si>
  <si>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</si>
  <si>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</si>
  <si>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</si>
  <si>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</si>
  <si>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</si>
  <si>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</si>
  <si>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</si>
  <si>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</si>
  <si>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</si>
  <si>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</si>
  <si>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</si>
  <si>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</si>
  <si>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</si>
  <si>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</si>
  <si>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</si>
  <si>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</si>
  <si>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</si>
  <si>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</si>
  <si>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</si>
  <si>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</si>
  <si>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</si>
  <si>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</si>
  <si>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</si>
  <si>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</si>
  <si>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</si>
  <si>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</si>
  <si>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</si>
  <si>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</si>
  <si>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</si>
  <si>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</si>
  <si>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</si>
  <si>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</si>
  <si>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</si>
  <si>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</si>
  <si>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</si>
  <si>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</si>
  <si>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</si>
  <si>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</si>
  <si>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</si>
  <si>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</si>
  <si>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</si>
  <si>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</si>
  <si>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</si>
  <si>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</si>
  <si>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</si>
  <si>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</si>
  <si>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</si>
  <si>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</si>
  <si>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</si>
  <si>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</si>
  <si>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</si>
  <si>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</si>
  <si>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</si>
  <si>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</si>
  <si>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</si>
  <si>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</si>
  <si>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</si>
  <si>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</si>
  <si>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</si>
  <si>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</si>
  <si>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</si>
  <si>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</si>
  <si>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</si>
  <si>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</si>
  <si>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</si>
  <si>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</si>
  <si>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</si>
  <si>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</si>
  <si>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</si>
  <si>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</si>
  <si>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</si>
  <si>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</si>
  <si>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</si>
  <si>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</si>
  <si>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</si>
  <si>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</si>
  <si>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</si>
  <si>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</si>
  <si>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</si>
  <si>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</si>
  <si>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</si>
  <si>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</si>
  <si>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</si>
  <si>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</si>
  <si>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</si>
  <si>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</si>
  <si>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</si>
  <si>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</si>
  <si>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</si>
  <si>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</si>
  <si>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</si>
  <si>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</si>
  <si>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</si>
  <si>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</si>
  <si>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</si>
  <si>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</si>
  <si>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</si>
  <si>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</si>
  <si>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</si>
  <si>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</si>
  <si>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</si>
  <si>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</si>
  <si>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</si>
  <si>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</si>
  <si>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</si>
  <si>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</si>
  <si>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</si>
  <si>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</si>
  <si>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</si>
  <si>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</si>
  <si>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</si>
  <si>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</si>
  <si>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</si>
  <si>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</si>
  <si>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</si>
  <si>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</si>
  <si>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</si>
  <si>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</si>
  <si>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</si>
  <si>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</si>
  <si>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</si>
  <si>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</si>
  <si>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</si>
  <si>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</si>
  <si>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</si>
  <si>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</si>
  <si>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</si>
  <si>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</si>
  <si>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</si>
  <si>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</si>
  <si>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</si>
  <si>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</si>
  <si>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</si>
  <si>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</si>
  <si>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</si>
  <si>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</si>
  <si>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</si>
  <si>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</si>
  <si>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</si>
  <si>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</si>
  <si>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</si>
  <si>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</si>
  <si>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</si>
  <si>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</si>
  <si>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</si>
  <si>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</si>
  <si>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</si>
  <si>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</si>
  <si>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</si>
  <si>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</si>
  <si>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</si>
  <si>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</si>
  <si>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</si>
  <si>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</si>
  <si>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</si>
  <si>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</si>
  <si>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</si>
  <si>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</si>
  <si>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</si>
  <si>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</si>
  <si>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</si>
  <si>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</si>
  <si>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</si>
  <si>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</si>
  <si>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</si>
  <si>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</si>
  <si>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</si>
  <si>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</si>
  <si>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</si>
  <si>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</si>
  <si>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</si>
  <si>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</si>
  <si>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</si>
  <si>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</si>
  <si>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</si>
  <si>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</si>
  <si>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</si>
  <si>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</si>
  <si>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</si>
  <si>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</si>
  <si>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</si>
  <si>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</si>
  <si>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</si>
  <si>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</si>
  <si>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</si>
  <si>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</si>
  <si>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</si>
  <si>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</si>
  <si>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</si>
  <si>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</si>
  <si>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</si>
  <si>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</si>
  <si>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</si>
  <si>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</si>
  <si>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</si>
  <si>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</si>
  <si>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</si>
  <si>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</si>
  <si>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</si>
  <si>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</si>
  <si>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</si>
  <si>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</si>
  <si>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</si>
  <si>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</si>
  <si>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</si>
  <si>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</si>
  <si>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</si>
  <si>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</si>
  <si>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</si>
  <si>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</si>
  <si>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</si>
  <si>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</si>
  <si>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</si>
  <si>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</si>
  <si>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</si>
  <si>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</si>
  <si>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</si>
  <si>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</si>
  <si>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</si>
  <si>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</si>
  <si>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</si>
  <si>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</si>
  <si>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</si>
  <si>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</si>
  <si>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</si>
  <si>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</si>
  <si>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</si>
  <si>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</si>
  <si>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</si>
  <si>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</si>
  <si>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</si>
  <si>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</si>
  <si>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</si>
  <si>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</si>
  <si>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</si>
  <si>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</si>
  <si>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</si>
  <si>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</si>
  <si>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</si>
  <si>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</si>
  <si>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</si>
  <si>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</si>
  <si>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</si>
  <si>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</si>
  <si>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</si>
  <si>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</si>
  <si>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</si>
  <si>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</si>
  <si>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</si>
  <si>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</si>
  <si>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</si>
  <si>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</si>
  <si>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</si>
  <si>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</si>
  <si>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</si>
  <si>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</si>
  <si>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</si>
  <si>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</si>
  <si>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</si>
  <si>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</si>
  <si>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</si>
  <si>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</si>
  <si>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</si>
  <si>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</si>
  <si>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</si>
  <si>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</si>
  <si>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</si>
  <si>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</si>
  <si>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</si>
  <si>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</si>
  <si>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</si>
  <si>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</si>
  <si>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</si>
  <si>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</si>
  <si>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</si>
  <si>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</si>
  <si>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</si>
  <si>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</si>
  <si>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</si>
  <si>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</si>
  <si>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</si>
  <si>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</si>
  <si>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</si>
  <si>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</si>
  <si>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</si>
  <si>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</si>
  <si>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</si>
  <si>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</si>
  <si>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</si>
  <si>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</si>
  <si>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</si>
  <si>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</si>
  <si>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</si>
  <si>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</si>
  <si>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</si>
  <si>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</si>
  <si>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</si>
  <si>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</si>
  <si>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</si>
  <si>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</si>
  <si>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</si>
  <si>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</si>
  <si>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</si>
  <si>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</si>
  <si>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</si>
  <si>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</si>
  <si>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</si>
  <si>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</si>
  <si>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</si>
  <si>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</si>
  <si>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</si>
  <si>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</si>
  <si>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</si>
  <si>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</si>
  <si>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</si>
  <si>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</si>
  <si>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</si>
  <si>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</si>
  <si>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</si>
  <si>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</si>
  <si>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</si>
  <si>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</si>
  <si>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</si>
  <si>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</si>
  <si>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</si>
  <si>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</si>
  <si>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</si>
  <si>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</si>
  <si>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</si>
  <si>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</si>
  <si>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</si>
  <si>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</si>
  <si>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</si>
  <si>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</si>
  <si>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</si>
  <si>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</si>
  <si>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</si>
  <si>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</si>
  <si>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</si>
  <si>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-8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</si>
  <si>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</si>
  <si>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</si>
  <si>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</si>
  <si>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</si>
  <si>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</si>
  <si>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</si>
  <si>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</si>
  <si>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</si>
  <si>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</si>
  <si>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</si>
  <si>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</si>
  <si>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</si>
  <si>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</si>
  <si>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</si>
  <si>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</si>
  <si>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</si>
  <si>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</si>
  <si>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</si>
  <si>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</si>
  <si>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</si>
  <si>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</si>
  <si>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</si>
  <si>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</si>
  <si>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</si>
  <si>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</si>
  <si>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</si>
  <si>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</si>
  <si>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</si>
  <si>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</si>
  <si>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</si>
  <si>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</si>
  <si>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</si>
  <si>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</si>
  <si>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</si>
  <si>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</si>
  <si>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</si>
  <si>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</si>
  <si>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</si>
  <si>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</si>
  <si>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</si>
  <si>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</si>
  <si>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</si>
  <si>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</si>
  <si>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</si>
  <si>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</si>
  <si>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</si>
  <si>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</si>
  <si>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</si>
  <si>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</si>
  <si>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</si>
  <si>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</si>
  <si>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</si>
  <si>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</si>
  <si>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</si>
  <si>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</si>
  <si>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</si>
  <si>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</si>
  <si>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</si>
  <si>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</si>
  <si>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</si>
  <si>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</si>
  <si>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</si>
  <si>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</si>
  <si>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</si>
  <si>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</si>
  <si>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</si>
  <si>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</si>
  <si>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</si>
  <si>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</si>
  <si>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</si>
  <si>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</si>
  <si>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</si>
  <si>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</si>
  <si>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</si>
  <si>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</si>
  <si>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</si>
  <si>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</si>
  <si>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</si>
  <si>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</si>
  <si>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</si>
  <si>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</si>
  <si>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</si>
  <si>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</si>
  <si>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</si>
  <si>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</si>
  <si>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</si>
  <si>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</si>
  <si>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</si>
  <si>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</si>
  <si>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</si>
  <si>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</si>
  <si>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</si>
  <si>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</si>
  <si>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</si>
  <si>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</si>
  <si>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</si>
  <si>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</si>
  <si>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</si>
  <si>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</si>
  <si>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</si>
  <si>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</si>
  <si>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</si>
  <si>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</si>
  <si>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</si>
  <si>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</si>
  <si>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</si>
  <si>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</si>
  <si>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</si>
  <si>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</si>
  <si>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</si>
  <si>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</si>
  <si>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</si>
  <si>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</si>
  <si>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</si>
  <si>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</si>
  <si>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</si>
  <si>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</si>
  <si>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</si>
  <si>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</si>
  <si>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</si>
  <si>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</si>
  <si>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</si>
  <si>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</si>
  <si>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</si>
  <si>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</si>
  <si>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</si>
  <si>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</si>
  <si>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</si>
  <si>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</si>
  <si>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</si>
  <si>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</si>
  <si>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</si>
  <si>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</si>
  <si>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</si>
  <si>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</si>
  <si>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</si>
  <si>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</si>
  <si>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</si>
  <si>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</si>
  <si>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</si>
  <si>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</si>
  <si>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</si>
  <si>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</si>
  <si>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</si>
  <si>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</si>
  <si>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</si>
  <si>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</si>
  <si>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</si>
  <si>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</si>
  <si>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</si>
  <si>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</si>
  <si>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</si>
  <si>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</si>
  <si>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</si>
  <si>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</si>
  <si>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</si>
  <si>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</si>
  <si>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</si>
  <si>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</si>
  <si>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</si>
  <si>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</si>
  <si>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</si>
  <si>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</si>
  <si>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</si>
  <si>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</si>
  <si>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</si>
  <si>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</si>
  <si>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</si>
  <si>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</si>
  <si>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</si>
  <si>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</si>
  <si>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</si>
  <si>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</si>
  <si>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</si>
  <si>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</si>
  <si>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</si>
  <si>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</si>
  <si>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</si>
  <si>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</si>
  <si>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</si>
  <si>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</si>
  <si>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</si>
  <si>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</si>
  <si>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</si>
  <si>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</si>
  <si>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</si>
  <si>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</si>
  <si>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</si>
  <si>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</si>
  <si>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</si>
  <si>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</si>
  <si>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</si>
  <si>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</si>
  <si>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</si>
  <si>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</si>
  <si>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</si>
  <si>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</si>
  <si>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</si>
  <si>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</si>
  <si>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</si>
  <si>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</si>
  <si>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</si>
  <si>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</si>
  <si>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</si>
  <si>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</si>
  <si>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</si>
  <si>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</si>
  <si>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</si>
  <si>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</si>
  <si>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</si>
  <si>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</si>
  <si>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</si>
  <si>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</si>
  <si>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</si>
  <si>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</si>
  <si>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</si>
  <si>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</si>
  <si>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</si>
  <si>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</si>
  <si>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</si>
  <si>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</si>
  <si>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</si>
  <si>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Tour du Limousin (2.1)</t>
  </si>
  <si>
    <t>Lidl Deutschland Tour (2.Pro)</t>
  </si>
  <si>
    <t>Renewi Tour (2.WT)</t>
  </si>
  <si>
    <t>Tour Poitou (2.1)</t>
  </si>
  <si>
    <t>Muur Classic Geraardsbergen (1.1)</t>
  </si>
  <si>
    <t>Bretagne Classic - Ouest-France (1.WT)</t>
  </si>
  <si>
    <t>Tour of Britain (2.Pro)</t>
  </si>
  <si>
    <t> Maryland Cycling Classic (1.Pro)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</si>
  <si>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</si>
  <si>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</si>
  <si>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</si>
  <si>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</si>
  <si>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</si>
  <si>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</si>
  <si>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</si>
  <si>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</si>
  <si>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</si>
  <si>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</si>
  <si>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</si>
  <si>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</si>
  <si>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</si>
  <si>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</si>
  <si>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</si>
  <si>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</si>
  <si>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</si>
  <si>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</si>
  <si>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</si>
  <si>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</si>
  <si>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</si>
  <si>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</si>
  <si>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</si>
  <si>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</si>
  <si>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</si>
  <si>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</si>
  <si>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</si>
  <si>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</si>
  <si>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</si>
  <si>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</si>
  <si>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</si>
  <si>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</si>
  <si>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</si>
  <si>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</si>
  <si>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</si>
  <si>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</si>
  <si>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</si>
  <si>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</si>
  <si>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</si>
  <si>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</si>
  <si>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</si>
  <si>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</si>
  <si>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</si>
  <si>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</si>
  <si>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</si>
  <si>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</si>
  <si>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</si>
  <si>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</si>
  <si>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</si>
  <si>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</si>
  <si>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</si>
  <si>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</si>
  <si>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</si>
  <si>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</si>
  <si>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</si>
  <si>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</si>
  <si>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</si>
  <si>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</si>
  <si>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</si>
  <si>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</si>
  <si>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</si>
  <si>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</si>
  <si>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</si>
  <si>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</si>
  <si>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Fietverslinders / 20e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</si>
  <si>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</si>
  <si>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</si>
  <si>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</si>
  <si>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</si>
  <si>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</si>
  <si>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</si>
  <si>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</si>
  <si>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</si>
  <si>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</si>
  <si>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</si>
  <si>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</si>
  <si>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</si>
  <si>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</si>
  <si>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</si>
  <si>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</si>
  <si>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</si>
  <si>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</si>
  <si>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</si>
  <si>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</si>
  <si>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</si>
  <si>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</si>
  <si>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</si>
  <si>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</si>
  <si>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</si>
  <si>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</si>
  <si>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</si>
  <si>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</si>
  <si>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</si>
  <si>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</si>
  <si>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</si>
  <si>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</si>
  <si>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</si>
  <si>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</si>
  <si>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</si>
  <si>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</si>
  <si>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</si>
  <si>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</si>
  <si>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</si>
  <si>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</si>
  <si>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</si>
  <si>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</si>
  <si>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</si>
  <si>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</si>
  <si>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</si>
  <si>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</si>
  <si>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</si>
  <si>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</si>
  <si>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</si>
  <si>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</si>
  <si>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</si>
  <si>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</si>
  <si>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</si>
  <si>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</si>
  <si>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</si>
  <si>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</si>
  <si>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</si>
  <si>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</si>
  <si>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</si>
  <si>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</si>
  <si>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</si>
  <si>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</si>
  <si>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</si>
  <si>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</si>
  <si>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</si>
  <si>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</si>
  <si>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</si>
  <si>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</si>
  <si>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UCI punten per 04/08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</si>
  <si>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</si>
  <si>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</si>
  <si>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</si>
  <si>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</si>
  <si>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</si>
  <si>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</si>
  <si>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</si>
  <si>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</si>
  <si>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</si>
  <si>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</si>
  <si>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</si>
  <si>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</si>
  <si>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</si>
  <si>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</si>
  <si>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</si>
  <si>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</si>
  <si>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</si>
  <si>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</si>
  <si>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</si>
  <si>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</si>
  <si>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</si>
  <si>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</si>
  <si>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</si>
  <si>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</si>
  <si>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</si>
  <si>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</si>
  <si>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</si>
  <si>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</si>
  <si>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</si>
  <si>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</si>
  <si>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</si>
  <si>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</si>
  <si>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</si>
  <si>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</si>
  <si>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</si>
  <si>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</si>
  <si>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</si>
  <si>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</si>
  <si>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</si>
  <si>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</si>
  <si>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</si>
  <si>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</si>
  <si>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</si>
  <si>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</si>
  <si>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</si>
  <si>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</si>
  <si>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</si>
  <si>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</si>
  <si>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</si>
  <si>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</si>
  <si>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</si>
  <si>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</si>
  <si>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</si>
  <si>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</si>
  <si>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</si>
  <si>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</si>
  <si>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</si>
  <si>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</si>
  <si>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</si>
  <si>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Fietverslinders / 24e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</si>
  <si>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</si>
  <si>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</si>
  <si>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</si>
  <si>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</si>
  <si>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</si>
  <si>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</si>
  <si>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</si>
  <si>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</si>
  <si>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</si>
  <si>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</si>
  <si>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</si>
  <si>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</si>
  <si>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</si>
  <si>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</si>
  <si>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</si>
  <si>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</si>
  <si>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</si>
  <si>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</si>
  <si>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</si>
  <si>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</si>
  <si>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</si>
  <si>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</si>
  <si>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</si>
  <si>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</si>
  <si>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</si>
  <si>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</si>
  <si>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SHICHKIN Vlas</t>
  </si>
  <si>
    <t>GOLDSTEIN Omer</t>
  </si>
  <si>
    <t>Algemeen Klassement na Week 29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</si>
  <si>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</si>
  <si>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</si>
  <si>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</si>
  <si>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</si>
  <si>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</si>
  <si>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</si>
  <si>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</si>
  <si>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</si>
  <si>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</si>
  <si>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</si>
  <si>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UCI punten per 11/08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</si>
  <si>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</si>
  <si>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</si>
  <si>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</si>
  <si>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</si>
  <si>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</si>
  <si>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</si>
  <si>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</si>
  <si>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</si>
  <si>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</si>
  <si>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</si>
  <si>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137 ADAC Cyclassics (1.WT)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</si>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</sst>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2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180" fillId="0" borderId="0" xfId="0" applyFont="1"/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1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6" xfId="0" applyFont="1" applyBorder="1" applyAlignment="1">
      <alignment horizontal="right"/>
    </xf>
    <xf numFmtId="0" fontId="139" fillId="0" borderId="7" xfId="0" applyFont="1" applyBorder="1" applyAlignment="1">
      <alignment horizontal="right"/>
    </xf>
    <xf numFmtId="0" fontId="139" fillId="0" borderId="0" xfId="0" applyFont="1" applyAlignment="1">
      <alignment horizontal="right"/>
    </xf>
    <xf numFmtId="0" fontId="18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3" fillId="0" borderId="0" xfId="3" applyFont="1" applyFill="1" applyAlignment="1" applyProtection="1">
      <alignment horizontal="left"/>
    </xf>
    <xf numFmtId="0" fontId="90" fillId="0" borderId="0" xfId="0" applyFont="1"/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06" fillId="0" borderId="0" xfId="0" applyFont="1"/>
    <xf numFmtId="0" fontId="27" fillId="0" borderId="0" xfId="0" applyFont="1" applyBorder="1"/>
    <xf numFmtId="1" fontId="27" fillId="0" borderId="0" xfId="0" applyNumberFormat="1" applyFont="1" applyBorder="1" applyAlignment="1">
      <alignment horizontal="center"/>
    </xf>
    <xf numFmtId="4" fontId="27" fillId="0" borderId="0" xfId="0" applyNumberFormat="1" applyFont="1" applyBorder="1" applyAlignment="1">
      <alignment horizontal="center"/>
    </xf>
    <xf numFmtId="0" fontId="27" fillId="0" borderId="2" xfId="3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28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49" fillId="0" borderId="2" xfId="0" applyFont="1" applyBorder="1" applyAlignment="1">
      <alignment horizontal="left"/>
    </xf>
    <xf numFmtId="0" fontId="105" fillId="0" borderId="0" xfId="0" applyFont="1" applyFill="1"/>
    <xf numFmtId="0" fontId="47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37" fillId="0" borderId="0" xfId="0" applyFont="1" applyFill="1"/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yevgeniy-gidich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aaron-dockx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neilson-powles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muradjan-khalmuratov" TargetMode="External"/><Relationship Id="rId1359" Type="http://schemas.openxmlformats.org/officeDocument/2006/relationships/hyperlink" Target="https://www.procyclingstats.com/rider/corbin-strong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orde-duric" TargetMode="External"/><Relationship Id="rId1219" Type="http://schemas.openxmlformats.org/officeDocument/2006/relationships/hyperlink" Target="https://www.procyclingstats.com/rider/jordi-warlop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max-poole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gnus-cort-niel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felix-gall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jonas-geens" TargetMode="External"/><Relationship Id="rId1308" Type="http://schemas.openxmlformats.org/officeDocument/2006/relationships/hyperlink" Target="https://www.procyclingstats.com/rider/matisse-van-kerckhove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thomas-pidcock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ndreas-stokbro" TargetMode="External"/><Relationship Id="rId1372" Type="http://schemas.openxmlformats.org/officeDocument/2006/relationships/hyperlink" Target="https://www.procyclingstats.com/rider/morthen-wang-baksaas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bel-balderstone-roumens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onathan-vervenn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daniel-dias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sergio-meris" TargetMode="External"/><Relationship Id="rId1321" Type="http://schemas.openxmlformats.org/officeDocument/2006/relationships/hyperlink" Target="https://www.procyclingstats.com/rider/frits-biesterbos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egan-bernal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wet-ama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maxence-place" TargetMode="External"/><Relationship Id="rId1203" Type="http://schemas.openxmlformats.org/officeDocument/2006/relationships/hyperlink" Target="https://www.procyclingstats.com/rider/ben-carma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christopher-juul-j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simone-raccani" TargetMode="External"/><Relationship Id="rId1365" Type="http://schemas.openxmlformats.org/officeDocument/2006/relationships/hyperlink" Target="https://www.procyclingstats.com/rider/javier-ibanez-beltran-de-salazar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michael-matthew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cedrik-bakke-christophersen" TargetMode="External"/><Relationship Id="rId1107" Type="http://schemas.openxmlformats.org/officeDocument/2006/relationships/hyperlink" Target="https://www.procyclingstats.com/rider/maximilien-juillard" TargetMode="External"/><Relationship Id="rId1314" Type="http://schemas.openxmlformats.org/officeDocument/2006/relationships/hyperlink" Target="https://www.procyclingstats.com/rider/simone-zanini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nikita-tsvetkov" TargetMode="External"/><Relationship Id="rId1269" Type="http://schemas.openxmlformats.org/officeDocument/2006/relationships/hyperlink" Target="https://www.procyclingstats.com/rider/dominik-neuman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ldo-taillieu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jamie-meehan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alberto-monti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aidin-aliyari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adam-yates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nil-gimeno" TargetMode="External"/><Relationship Id="rId1218" Type="http://schemas.openxmlformats.org/officeDocument/2006/relationships/hyperlink" Target="https://www.procyclingstats.com/rider/max-van-der-meulen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davide-piganzoli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ichiel-coppens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andrii-ponomar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paul-seixa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niklas-larsen" TargetMode="External"/><Relationship Id="rId1371" Type="http://schemas.openxmlformats.org/officeDocument/2006/relationships/hyperlink" Target="https://www.procyclingstats.com/rider/georg-rydningen-martinsen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nicolas-vinokurov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petros-mengs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oliver-knight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sakarias-koller-loland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bruno-kessler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kenny-molly" TargetMode="External"/><Relationship Id="rId1197" Type="http://schemas.openxmlformats.org/officeDocument/2006/relationships/hyperlink" Target="https://www.procyclingstats.com/rider/dylan-van-baarle" TargetMode="External"/><Relationship Id="rId1320" Type="http://schemas.openxmlformats.org/officeDocument/2006/relationships/hyperlink" Target="https://www.procyclingstats.com/rider/nate-pringle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marceli-boguslawski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jasper-philipsen" TargetMode="External"/><Relationship Id="rId1331" Type="http://schemas.openxmlformats.org/officeDocument/2006/relationships/hyperlink" Target="https://www.procyclingstats.com/rider/clement-alleno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kasper-haugland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hemu-nsengiyumva" TargetMode="External"/><Relationship Id="rId1342" Type="http://schemas.openxmlformats.org/officeDocument/2006/relationships/hyperlink" Target="https://www.procyclingstats.com/rider/kevin-biehl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matthew-kingsto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alessio-martinell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ds-peder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ben-o-connor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luc-wirtgen" TargetMode="External"/><Relationship Id="rId1297" Type="http://schemas.openxmlformats.org/officeDocument/2006/relationships/hyperlink" Target="https://www.procyclingstats.com/rider/jonas-vingegaard-rasmussen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daniel-cavia-sanz" TargetMode="External"/><Relationship Id="rId1364" Type="http://schemas.openxmlformats.org/officeDocument/2006/relationships/hyperlink" Target="https://www.procyclingstats.com/rider/carlos-garcia-pierna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remco-evenepoel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tom-sexton" TargetMode="External"/><Relationship Id="rId1375" Type="http://schemas.openxmlformats.org/officeDocument/2006/relationships/hyperlink" Target="https://www.procyclingstats.com/rider/ulrik-tvedt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jay-vine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jordi-meeus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florian-dauphin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alex-tolio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uro-schmid" TargetMode="External"/><Relationship Id="rId1106" Type="http://schemas.openxmlformats.org/officeDocument/2006/relationships/hyperlink" Target="https://www.procyclingstats.com/rider/chun-kai-feng" TargetMode="External"/><Relationship Id="rId1313" Type="http://schemas.openxmlformats.org/officeDocument/2006/relationships/hyperlink" Target="https://www.procyclingstats.com/rider/sebastian-putz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hasan-seyfollahifard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tim-merlier" TargetMode="External"/><Relationship Id="rId1324" Type="http://schemas.openxmlformats.org/officeDocument/2006/relationships/hyperlink" Target="https://www.procyclingstats.com/rider/jose-maria-garcia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wan-abdul-rahman-hamd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romet-pajur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viktor-soenens" TargetMode="External"/><Relationship Id="rId1335" Type="http://schemas.openxmlformats.org/officeDocument/2006/relationships/hyperlink" Target="https://www.procyclingstats.com/rider/mateo-pablo-ramirez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jan-castellon" TargetMode="External"/><Relationship Id="rId1279" Type="http://schemas.openxmlformats.org/officeDocument/2006/relationships/hyperlink" Target="https://www.procyclingstats.com/rider/kaden-groves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ntoine-berlin" TargetMode="External"/><Relationship Id="rId1346" Type="http://schemas.openxmlformats.org/officeDocument/2006/relationships/hyperlink" Target="https://www.procyclingstats.com/rider/haimar-etxeberria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garin-kelley" TargetMode="External"/><Relationship Id="rId1206" Type="http://schemas.openxmlformats.org/officeDocument/2006/relationships/hyperlink" Target="https://www.procyclingstats.com/rider/josh-kench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tim-wellens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hugo-de-la-calle-arango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david-larsson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callum-ormiston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rotem-tene" TargetMode="External"/><Relationship Id="rId1228" Type="http://schemas.openxmlformats.org/officeDocument/2006/relationships/hyperlink" Target="https://www.procyclingstats.com/rider/jason-huertas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giulio-pellizzari" TargetMode="External"/><Relationship Id="rId1379" Type="http://schemas.openxmlformats.org/officeDocument/2006/relationships/hyperlink" Target="https://www.procyclingstats.com/rider/piotr-pekala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lexys-brunel" TargetMode="External"/><Relationship Id="rId1239" Type="http://schemas.openxmlformats.org/officeDocument/2006/relationships/hyperlink" Target="https://www.procyclingstats.com/rider/lucas-boniface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zak-erzen" TargetMode="External"/><Relationship Id="rId1306" Type="http://schemas.openxmlformats.org/officeDocument/2006/relationships/hyperlink" Target="https://www.procyclingstats.com/rider/ilan-van-wilder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derek-gee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henri-vandenabeele" TargetMode="External"/><Relationship Id="rId1317" Type="http://schemas.openxmlformats.org/officeDocument/2006/relationships/hyperlink" Target="https://www.procyclingstats.com/rider/filippo-agostinacchio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tim-marsman" TargetMode="External"/><Relationship Id="rId1370" Type="http://schemas.openxmlformats.org/officeDocument/2006/relationships/hyperlink" Target="https://www.procyclingstats.com/rider/omer-goldstein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eonardo-cobarrubia" TargetMode="External"/><Relationship Id="rId1328" Type="http://schemas.openxmlformats.org/officeDocument/2006/relationships/hyperlink" Target="https://www.procyclingstats.com/rider/nejc-komac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patompob-phonarjtha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luca-de-meester" TargetMode="External"/><Relationship Id="rId1339" Type="http://schemas.openxmlformats.org/officeDocument/2006/relationships/hyperlink" Target="https://www.procyclingstats.com/rider/liam-o-brien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xandre-van-petegem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nico-denz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ibai-azanza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romain-gregoire1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tiesj-benoot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daniil-pronskiy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uan-ayuso-pesquera" TargetMode="External"/><Relationship Id="rId1330" Type="http://schemas.openxmlformats.org/officeDocument/2006/relationships/hyperlink" Target="https://www.procyclingstats.com/rider/carlos-alfonso-garcia-trejo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brage-aulstad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dria-pericas-capdevila" TargetMode="External"/><Relationship Id="rId1341" Type="http://schemas.openxmlformats.org/officeDocument/2006/relationships/hyperlink" Target="https://www.procyclingstats.com/rider/remi-arsac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granger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simon-yates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tteo-jorgenson" TargetMode="External"/><Relationship Id="rId1352" Type="http://schemas.openxmlformats.org/officeDocument/2006/relationships/hyperlink" Target="https://www.procyclingstats.com/rider/jhonatan-narvaez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ttias-skjelmose-jense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finn-fisher-black" TargetMode="External"/><Relationship Id="rId1296" Type="http://schemas.openxmlformats.org/officeDocument/2006/relationships/hyperlink" Target="https://www.procyclingstats.com/rider/alex-colma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filippo-fortin" TargetMode="External"/><Relationship Id="rId1363" Type="http://schemas.openxmlformats.org/officeDocument/2006/relationships/hyperlink" Target="https://www.procyclingstats.com/rider/nicolas-prodhomme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giovanni-bortoluzzi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hieu-van-der-poel" TargetMode="External"/><Relationship Id="rId1374" Type="http://schemas.openxmlformats.org/officeDocument/2006/relationships/hyperlink" Target="https://www.procyclingstats.com/rider/eivind-broholt-fougner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lorenzo-fortunato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yael-joalland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marc-cabedo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balint-feldhoff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javier-romo" TargetMode="External"/><Relationship Id="rId1105" Type="http://schemas.openxmlformats.org/officeDocument/2006/relationships/hyperlink" Target="https://www.procyclingstats.com/rider/joao-almeida" TargetMode="External"/><Relationship Id="rId1312" Type="http://schemas.openxmlformats.org/officeDocument/2006/relationships/hyperlink" Target="https://www.procyclingstats.com/rider/seth-dunwoody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george-radcliffe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tahir-yigit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giulio-ciccone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ethan-dunham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kacper-mientk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samuel-fernandez-garcia" TargetMode="External"/><Relationship Id="rId1334" Type="http://schemas.openxmlformats.org/officeDocument/2006/relationships/hyperlink" Target="https://www.procyclingstats.com/rider/tommaso-tessiore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biniyam-ghirmay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damiano-caruso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mike-uwiduhaye" TargetMode="External"/><Relationship Id="rId1345" Type="http://schemas.openxmlformats.org/officeDocument/2006/relationships/hyperlink" Target="https://www.procyclingstats.com/rider/andrea-colnaghi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jannis-peter" TargetMode="External"/><Relationship Id="rId1205" Type="http://schemas.openxmlformats.org/officeDocument/2006/relationships/hyperlink" Target="https://www.procyclingstats.com/rider/timofei-ivanov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james-knox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clement-champoussin" TargetMode="External"/><Relationship Id="rId1356" Type="http://schemas.openxmlformats.org/officeDocument/2006/relationships/hyperlink" Target="https://www.procyclingstats.com/rider/soren-waerenskjold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ben-healy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raman-tsishkou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diego-de-jesus-mende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brandon-mcnulty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sebastian-kolze-changizi" TargetMode="External"/><Relationship Id="rId1378" Type="http://schemas.openxmlformats.org/officeDocument/2006/relationships/hyperlink" Target="https://www.procyclingstats.com/rider/tomasz-budzinski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vlad-van-mechelen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nicolo-buratti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jaka-marolt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filippo-ganna" TargetMode="External"/><Relationship Id="rId1249" Type="http://schemas.openxmlformats.org/officeDocument/2006/relationships/hyperlink" Target="https://www.procyclingstats.com/rider/zeteny-szijarto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lexander-konijn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tthias-schwarzbacher" TargetMode="External"/><Relationship Id="rId1316" Type="http://schemas.openxmlformats.org/officeDocument/2006/relationships/hyperlink" Target="https://www.procyclingstats.com/rider/ugo-fabries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erik-nordsaeter-resell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eduard-michael-grosu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mohd-harrif-saleh" TargetMode="External"/><Relationship Id="rId1380" Type="http://schemas.openxmlformats.org/officeDocument/2006/relationships/printerSettings" Target="../printerSettings/printerSettings1.bin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tobias-lund-andresen" TargetMode="External"/><Relationship Id="rId1338" Type="http://schemas.openxmlformats.org/officeDocument/2006/relationships/hyperlink" Target="https://www.procyclingstats.com/rider/jasper-schoofs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diego-uriarte-belzunegi" TargetMode="External"/><Relationship Id="rId1184" Type="http://schemas.openxmlformats.org/officeDocument/2006/relationships/hyperlink" Target="https://www.procyclingstats.com/rider/danny-van-der-tuuk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keegan-swirbul" TargetMode="External"/><Relationship Id="rId1349" Type="http://schemas.openxmlformats.org/officeDocument/2006/relationships/hyperlink" Target="https://www.procyclingstats.com/rider/thymen-arensma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nders-halland-johannessen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wout-van-aert" TargetMode="External"/><Relationship Id="rId1209" Type="http://schemas.openxmlformats.org/officeDocument/2006/relationships/hyperlink" Target="https://www.procyclingstats.com/rider/james-shaw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ali-labib-shotorban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daniel-skerl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storm-ingebrigtsen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pavel-sumpik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henrique-bravo1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icolo-garibbo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antonio-tiberi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kevin-vauquelin" TargetMode="External"/><Relationship Id="rId1351" Type="http://schemas.openxmlformats.org/officeDocument/2006/relationships/hyperlink" Target="https://www.procyclingstats.com/rider/tobias-halland-johannessen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sam-maisonobe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david-haverdings" TargetMode="External"/><Relationship Id="rId1309" Type="http://schemas.openxmlformats.org/officeDocument/2006/relationships/hyperlink" Target="https://www.procyclingstats.com/rider/mirko-bozzola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giacomo-ballabio" TargetMode="External"/><Relationship Id="rId1362" Type="http://schemas.openxmlformats.org/officeDocument/2006/relationships/hyperlink" Target="https://www.procyclingstats.com/rider/jan-christe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federico-guzzo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lan-hatherly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romain-cardis" TargetMode="External"/><Relationship Id="rId1373" Type="http://schemas.openxmlformats.org/officeDocument/2006/relationships/hyperlink" Target="https://www.procyclingstats.com/rider/sven-erik-bystrom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rtem-shmid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davide-donati" TargetMode="External"/><Relationship Id="rId1300" Type="http://schemas.openxmlformats.org/officeDocument/2006/relationships/hyperlink" Target="https://www.procyclingstats.com/rider/jose-luis-faura-asensio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balazs-rozsa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oscar-onley" TargetMode="External"/><Relationship Id="rId1104" Type="http://schemas.openxmlformats.org/officeDocument/2006/relationships/hyperlink" Target="https://www.procyclingstats.com/rider/pello-bilbao" TargetMode="External"/><Relationship Id="rId1311" Type="http://schemas.openxmlformats.org/officeDocument/2006/relationships/hyperlink" Target="https://www.procyclingstats.com/rider/adam-rafferty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rtin-tjotta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milkias-maekele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adej-pogacar" TargetMode="External"/><Relationship Id="rId1322" Type="http://schemas.openxmlformats.org/officeDocument/2006/relationships/hyperlink" Target="https://www.procyclingstats.com/rider/alvaro-sagrado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lorenzo-fin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ville-merlov1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ntiago-mesa-pietralung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karst-hayma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richard-carapaz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vainqueur-masengesho" TargetMode="External"/><Relationship Id="rId1344" Type="http://schemas.openxmlformats.org/officeDocument/2006/relationships/hyperlink" Target="https://www.procyclingstats.com/rider/jules-drouet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mathis-avondts" TargetMode="External"/><Relationship Id="rId1204" Type="http://schemas.openxmlformats.org/officeDocument/2006/relationships/hyperlink" Target="https://www.procyclingstats.com/rider/luis-carlos-chia-bermudez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alexander-edmondson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lenny-martinez" TargetMode="External"/><Relationship Id="rId1355" Type="http://schemas.openxmlformats.org/officeDocument/2006/relationships/hyperlink" Target="https://www.procyclingstats.com/rider/simone-velasco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alex-aranburu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guillaume-martin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william-heffernan" TargetMode="External"/><Relationship Id="rId1366" Type="http://schemas.openxmlformats.org/officeDocument/2006/relationships/hyperlink" Target="https://www.procyclingstats.com/rider/geoffrey-bouchard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fran-miholjevic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patryk-stosz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aubin-sparfel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tom-crabbe" TargetMode="External"/><Relationship Id="rId1304" Type="http://schemas.openxmlformats.org/officeDocument/2006/relationships/hyperlink" Target="https://www.procyclingstats.com/rider/emilien-jeannier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ichael-storer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owen-geleijn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gnus-sheffield" TargetMode="External"/><Relationship Id="rId1108" Type="http://schemas.openxmlformats.org/officeDocument/2006/relationships/hyperlink" Target="https://www.procyclingstats.com/rider/lucas-beneteau" TargetMode="External"/><Relationship Id="rId1315" Type="http://schemas.openxmlformats.org/officeDocument/2006/relationships/hyperlink" Target="https://www.procyclingstats.com/rider/matteo-vanhuffel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robbe-ghys" TargetMode="External"/><Relationship Id="rId1259" Type="http://schemas.openxmlformats.org/officeDocument/2006/relationships/hyperlink" Target="https://www.procyclingstats.com/rider/rudolf-remkhi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milan-lanhove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hector-alvarez-martinez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las-alustiza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gabriele-raccagni" TargetMode="External"/><Relationship Id="rId1348" Type="http://schemas.openxmlformats.org/officeDocument/2006/relationships/hyperlink" Target="https://www.procyclingstats.com/rider/baptiste-vadic" TargetMode="External"/><Relationship Id="rId1110" Type="http://schemas.openxmlformats.org/officeDocument/2006/relationships/hyperlink" Target="https://www.procyclingstats.com/rider/paul-magnier" TargetMode="External"/><Relationship Id="rId1208" Type="http://schemas.openxmlformats.org/officeDocument/2006/relationships/hyperlink" Target="https://www.procyclingstats.com/rider/victor-guernalec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lenaic-langella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didier-munyanez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tibor-del-grosso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tthew-brennan" TargetMode="External"/><Relationship Id="rId1361" Type="http://schemas.openxmlformats.org/officeDocument/2006/relationships/hyperlink" Target="https://www.procyclingstats.com/rider/henri-francois-renard-haqui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edison-alejandro-callejas-santos" TargetMode="External"/><Relationship Id="rId1319" Type="http://schemas.openxmlformats.org/officeDocument/2006/relationships/hyperlink" Target="https://www.procyclingstats.com/rider/arno-wallenborn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kevin-pezzo-rosola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tom-portsmouth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jonathan-milan" TargetMode="External"/><Relationship Id="rId1310" Type="http://schemas.openxmlformats.org/officeDocument/2006/relationships/hyperlink" Target="https://www.procyclingstats.com/rider/patrick-boje-frydkjaer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ulius-van-den-berg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szymon-wisniewski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olav-kooij" TargetMode="External"/><Relationship Id="rId1332" Type="http://schemas.openxmlformats.org/officeDocument/2006/relationships/hyperlink" Target="https://www.procyclingstats.com/rider/enea-sambinello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xabier-mikel-azparren-irurzu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lorian-lipowitz" TargetMode="External"/><Relationship Id="rId1354" Type="http://schemas.openxmlformats.org/officeDocument/2006/relationships/hyperlink" Target="https://www.procyclingstats.com/rider/einer-augusto-rubio-reyes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enric-mas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aleksandr-shakotko" TargetMode="External"/><Relationship Id="rId1376" Type="http://schemas.openxmlformats.org/officeDocument/2006/relationships/hyperlink" Target="https://www.procyclingstats.com/rider/colby-simmons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asbjorn-hellemose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alexis-renard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cristian-scaroni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tali-lane-welsh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even-yemane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leander-van-hautegem" TargetMode="External"/><Relationship Id="rId1325" Type="http://schemas.openxmlformats.org/officeDocument/2006/relationships/hyperlink" Target="https://www.procyclingstats.com/rider/kasper-borremans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primoz-roglic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vlas-shichkin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similien-hamon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lauri-tamm" TargetMode="External"/><Relationship Id="rId1369" Type="http://schemas.openxmlformats.org/officeDocument/2006/relationships/hyperlink" Target="https://www.procyclingstats.com/rider/vlas-shichkin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lorrenzo-manzin" TargetMode="External"/><Relationship Id="rId1229" Type="http://schemas.openxmlformats.org/officeDocument/2006/relationships/hyperlink" Target="https://www.procyclingstats.com/rider/cristian-david-pita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jakob-omrzel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isaac-del-tor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kenay-de-moyer" TargetMode="External"/><Relationship Id="rId1220" Type="http://schemas.openxmlformats.org/officeDocument/2006/relationships/hyperlink" Target="https://www.procyclingstats.com/rider/matteo-zurlo" TargetMode="External"/><Relationship Id="rId1318" Type="http://schemas.openxmlformats.org/officeDocument/2006/relationships/hyperlink" Target="https://www.procyclingstats.com/rider/cesare-chesini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roy-eefting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matys-grise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gp-industria-artigianato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tour-du-poitou-charentes-et-de-la-vienne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czech-tour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tour-of-istanbul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yclassics-hamburg/2025/overview" TargetMode="External"/><Relationship Id="rId108" Type="http://schemas.openxmlformats.org/officeDocument/2006/relationships/hyperlink" Target="https://www.procyclingstats.com/race/muur-classic-geraardsbergen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renewi-tour/2025/overview" TargetMode="External"/><Relationship Id="rId114" Type="http://schemas.openxmlformats.org/officeDocument/2006/relationships/hyperlink" Target="https://www.procyclingstats.com/race/arctic-race-of-norway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tour-of-denmark/2025/overview" TargetMode="External"/><Relationship Id="rId101" Type="http://schemas.openxmlformats.org/officeDocument/2006/relationships/hyperlink" Target="https://www.procyclingstats.com/race/la-poly-normand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bretagne-classic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tour-du-limousin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tour-of-britain/2025/overview" TargetMode="External"/><Relationship Id="rId115" Type="http://schemas.openxmlformats.org/officeDocument/2006/relationships/printerSettings" Target="../printerSettings/printerSettings2.bin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circuit-franco-belge/2025/overview" TargetMode="External"/><Relationship Id="rId105" Type="http://schemas.openxmlformats.org/officeDocument/2006/relationships/hyperlink" Target="https://www.procyclingstats.com/race/deutschland-tour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volta-a-portugal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maryland-cycling-classic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190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5438</v>
      </c>
      <c r="G1" s="114"/>
      <c r="J1"/>
      <c r="K1" s="190"/>
      <c r="L1" s="206" t="s">
        <v>4302</v>
      </c>
      <c r="M1" s="7"/>
      <c r="N1" s="7"/>
      <c r="O1" s="206" t="s">
        <v>4303</v>
      </c>
    </row>
    <row r="2" spans="1:15" s="3" customFormat="1" ht="38.25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107" t="s">
        <v>704</v>
      </c>
      <c r="D3" t="s">
        <v>2744</v>
      </c>
      <c r="E3" s="270" t="s">
        <v>3898</v>
      </c>
      <c r="G3" s="65">
        <f>$DB$870</f>
        <v>23198.000000000011</v>
      </c>
      <c r="H3" s="546" t="s">
        <v>4245</v>
      </c>
      <c r="I3" s="356"/>
      <c r="J3" s="451"/>
      <c r="K3" s="523" t="s">
        <v>2319</v>
      </c>
      <c r="L3" s="95" t="s">
        <v>4329</v>
      </c>
      <c r="N3" s="270"/>
      <c r="O3" s="222" t="s">
        <v>2718</v>
      </c>
    </row>
    <row r="4" spans="1:15" s="61" customFormat="1" ht="15.75" customHeight="1">
      <c r="A4" s="452" t="s">
        <v>2</v>
      </c>
      <c r="B4" s="284" t="s">
        <v>142</v>
      </c>
      <c r="D4" t="s">
        <v>2761</v>
      </c>
      <c r="E4" s="270" t="s">
        <v>2298</v>
      </c>
      <c r="G4" s="65">
        <f>$DT$870</f>
        <v>22941.499999999989</v>
      </c>
      <c r="H4" s="546" t="s">
        <v>4244</v>
      </c>
      <c r="I4" s="356"/>
      <c r="J4" s="451"/>
      <c r="K4" s="9" t="s">
        <v>2320</v>
      </c>
      <c r="L4" s="95" t="s">
        <v>4330</v>
      </c>
      <c r="N4" s="270"/>
      <c r="O4" s="222" t="s">
        <v>3635</v>
      </c>
    </row>
    <row r="5" spans="1:15" s="61" customFormat="1" ht="15.75" customHeight="1">
      <c r="A5" s="452" t="s">
        <v>3</v>
      </c>
      <c r="B5" s="107" t="s">
        <v>667</v>
      </c>
      <c r="D5" t="s">
        <v>2785</v>
      </c>
      <c r="E5" s="270" t="s">
        <v>3907</v>
      </c>
      <c r="G5" s="65">
        <f>$JQ$870</f>
        <v>22641.750000000007</v>
      </c>
      <c r="H5" s="546" t="s">
        <v>2654</v>
      </c>
      <c r="I5" s="356"/>
      <c r="J5" s="451"/>
      <c r="K5" s="9" t="s">
        <v>2321</v>
      </c>
      <c r="L5" s="95" t="s">
        <v>4350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2719</v>
      </c>
      <c r="D6" t="s">
        <v>2279</v>
      </c>
      <c r="E6" s="270" t="s">
        <v>2830</v>
      </c>
      <c r="G6" s="65">
        <f>$AJP$870</f>
        <v>22638.700000000008</v>
      </c>
      <c r="H6" s="546" t="s">
        <v>2654</v>
      </c>
      <c r="I6" s="356"/>
      <c r="J6" s="451"/>
      <c r="K6" s="523" t="s">
        <v>2322</v>
      </c>
      <c r="L6" s="95" t="s">
        <v>4360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2708</v>
      </c>
      <c r="D7" t="s">
        <v>2287</v>
      </c>
      <c r="E7" s="270" t="s">
        <v>3931</v>
      </c>
      <c r="G7" s="65">
        <f>$AMJ$870</f>
        <v>22423.749999999996</v>
      </c>
      <c r="H7" s="546" t="s">
        <v>4245</v>
      </c>
      <c r="I7" s="356"/>
      <c r="J7" s="451"/>
      <c r="K7" s="9" t="s">
        <v>2323</v>
      </c>
      <c r="L7" s="95" t="s">
        <v>4411</v>
      </c>
      <c r="N7" s="270"/>
      <c r="O7" s="222" t="s">
        <v>1661</v>
      </c>
    </row>
    <row r="8" spans="1:15" s="61" customFormat="1" ht="15.75" customHeight="1">
      <c r="A8" s="452" t="s">
        <v>8</v>
      </c>
      <c r="B8" s="285" t="s">
        <v>1666</v>
      </c>
      <c r="D8" t="s">
        <v>2764</v>
      </c>
      <c r="E8" s="270" t="s">
        <v>3910</v>
      </c>
      <c r="G8" s="65">
        <f>$NC$870</f>
        <v>22371.85</v>
      </c>
      <c r="H8" s="546" t="s">
        <v>4244</v>
      </c>
      <c r="I8" s="450"/>
      <c r="J8" s="451"/>
      <c r="K8" s="524" t="s">
        <v>2324</v>
      </c>
      <c r="L8" s="95" t="s">
        <v>4489</v>
      </c>
      <c r="N8" s="270"/>
      <c r="O8" s="222" t="s">
        <v>2730</v>
      </c>
    </row>
    <row r="9" spans="1:15" s="61" customFormat="1" ht="15.75" customHeight="1">
      <c r="A9" s="452" t="s">
        <v>10</v>
      </c>
      <c r="B9" s="107" t="s">
        <v>2718</v>
      </c>
      <c r="D9" t="s">
        <v>2286</v>
      </c>
      <c r="E9" s="270" t="s">
        <v>2827</v>
      </c>
      <c r="G9" s="65">
        <f>$AMA$870</f>
        <v>22346.199999999993</v>
      </c>
      <c r="H9" s="546" t="s">
        <v>4245</v>
      </c>
      <c r="I9" s="356"/>
      <c r="J9" s="451"/>
      <c r="K9" s="9" t="s">
        <v>2336</v>
      </c>
      <c r="L9" s="95" t="s">
        <v>4524</v>
      </c>
      <c r="N9" s="270"/>
      <c r="O9" s="222" t="s">
        <v>3636</v>
      </c>
    </row>
    <row r="10" spans="1:15" s="61" customFormat="1" ht="15.75" customHeight="1">
      <c r="A10" s="452" t="s">
        <v>12</v>
      </c>
      <c r="B10" s="285" t="s">
        <v>31</v>
      </c>
      <c r="D10" t="s">
        <v>2759</v>
      </c>
      <c r="E10" s="270" t="s">
        <v>2299</v>
      </c>
      <c r="G10" s="65">
        <f>$CA$870</f>
        <v>22299.949999999997</v>
      </c>
      <c r="H10" s="546" t="s">
        <v>4244</v>
      </c>
      <c r="I10" s="356"/>
      <c r="J10" s="451"/>
      <c r="K10" s="9" t="s">
        <v>2337</v>
      </c>
      <c r="L10" s="95" t="s">
        <v>4531</v>
      </c>
      <c r="N10" s="270"/>
      <c r="O10" s="222" t="s">
        <v>2726</v>
      </c>
    </row>
    <row r="11" spans="1:15" s="61" customFormat="1" ht="15.75" customHeight="1">
      <c r="A11" s="452" t="s">
        <v>14</v>
      </c>
      <c r="B11" s="107" t="s">
        <v>180</v>
      </c>
      <c r="D11" t="s">
        <v>3869</v>
      </c>
      <c r="E11" s="270" t="s">
        <v>2830</v>
      </c>
      <c r="G11" s="65">
        <f>$ZO$870</f>
        <v>22203.250000000004</v>
      </c>
      <c r="H11" s="546" t="s">
        <v>4253</v>
      </c>
      <c r="I11" s="356"/>
      <c r="J11" s="451"/>
      <c r="K11" s="524" t="s">
        <v>2338</v>
      </c>
      <c r="L11" s="95" t="s">
        <v>4560</v>
      </c>
      <c r="N11" s="270"/>
      <c r="O11" s="222" t="s">
        <v>2725</v>
      </c>
    </row>
    <row r="12" spans="1:15" s="61" customFormat="1" ht="15.75" customHeight="1">
      <c r="A12" s="452" t="s">
        <v>16</v>
      </c>
      <c r="B12" s="107" t="s">
        <v>2710</v>
      </c>
      <c r="D12" t="s">
        <v>2283</v>
      </c>
      <c r="E12" s="270" t="s">
        <v>3929</v>
      </c>
      <c r="G12" s="65">
        <f>$AKZ$870</f>
        <v>22119.299999999992</v>
      </c>
      <c r="H12" s="546" t="s">
        <v>4250</v>
      </c>
      <c r="I12" s="356"/>
      <c r="J12" s="451"/>
      <c r="K12" s="524" t="s">
        <v>2463</v>
      </c>
      <c r="L12" s="95" t="s">
        <v>4615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7" t="s">
        <v>155</v>
      </c>
      <c r="D13" t="s">
        <v>2755</v>
      </c>
      <c r="E13" s="270" t="s">
        <v>2822</v>
      </c>
      <c r="G13" s="65">
        <f>$BI$870</f>
        <v>22074.400000000016</v>
      </c>
      <c r="H13" s="546" t="s">
        <v>4244</v>
      </c>
      <c r="I13" s="356"/>
      <c r="J13" s="451"/>
      <c r="K13" s="524" t="s">
        <v>2479</v>
      </c>
      <c r="L13" s="95" t="s">
        <v>4697</v>
      </c>
      <c r="N13" s="270"/>
      <c r="O13" s="222" t="s">
        <v>2727</v>
      </c>
    </row>
    <row r="14" spans="1:15" s="61" customFormat="1" ht="15.75" customHeight="1">
      <c r="A14" s="452" t="s">
        <v>20</v>
      </c>
      <c r="B14" s="107" t="s">
        <v>2726</v>
      </c>
      <c r="D14" t="s">
        <v>2281</v>
      </c>
      <c r="E14" s="270" t="s">
        <v>3913</v>
      </c>
      <c r="G14" s="65">
        <f>$AKH$870</f>
        <v>22048.35</v>
      </c>
      <c r="H14" s="546" t="s">
        <v>4252</v>
      </c>
      <c r="I14" s="97"/>
      <c r="J14" s="451"/>
      <c r="K14" s="9" t="s">
        <v>3127</v>
      </c>
      <c r="L14" s="95" t="s">
        <v>4560</v>
      </c>
      <c r="N14" s="270"/>
      <c r="O14" s="222" t="s">
        <v>31</v>
      </c>
    </row>
    <row r="15" spans="1:15" s="61" customFormat="1" ht="15.75" customHeight="1">
      <c r="A15" s="452" t="s">
        <v>22</v>
      </c>
      <c r="B15" s="107" t="s">
        <v>2216</v>
      </c>
      <c r="D15" t="s">
        <v>2790</v>
      </c>
      <c r="E15" s="270" t="s">
        <v>3919</v>
      </c>
      <c r="G15" s="65">
        <f>$SZ$870</f>
        <v>22036.600000000006</v>
      </c>
      <c r="H15" s="546" t="s">
        <v>2654</v>
      </c>
      <c r="I15" s="356"/>
      <c r="J15" s="451"/>
      <c r="K15" s="9" t="s">
        <v>3128</v>
      </c>
      <c r="L15" s="95" t="s">
        <v>4781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6" t="s">
        <v>1351</v>
      </c>
      <c r="D16" t="s">
        <v>2749</v>
      </c>
      <c r="E16" s="270" t="s">
        <v>3894</v>
      </c>
      <c r="G16" s="65">
        <f>$AH$870</f>
        <v>21986.799999999996</v>
      </c>
      <c r="H16" s="546" t="s">
        <v>4246</v>
      </c>
      <c r="I16" s="356"/>
      <c r="J16" s="451"/>
      <c r="K16" s="9" t="s">
        <v>3148</v>
      </c>
      <c r="L16" s="95" t="s">
        <v>4524</v>
      </c>
      <c r="N16" s="270"/>
      <c r="O16" s="222" t="s">
        <v>2709</v>
      </c>
    </row>
    <row r="17" spans="1:15" s="61" customFormat="1" ht="15.75" customHeight="1">
      <c r="A17" s="452" t="s">
        <v>26</v>
      </c>
      <c r="B17" s="107" t="s">
        <v>2723</v>
      </c>
      <c r="D17" t="s">
        <v>2805</v>
      </c>
      <c r="E17" s="270" t="s">
        <v>3926</v>
      </c>
      <c r="G17" s="65">
        <f>$AGD$870</f>
        <v>21860.050000000003</v>
      </c>
      <c r="H17" s="546" t="s">
        <v>2654</v>
      </c>
      <c r="I17" s="356"/>
      <c r="J17" s="451"/>
      <c r="K17" s="524" t="s">
        <v>3149</v>
      </c>
      <c r="L17" s="95" t="s">
        <v>4913</v>
      </c>
      <c r="O17" s="222" t="s">
        <v>1666</v>
      </c>
    </row>
    <row r="18" spans="1:15" s="61" customFormat="1" ht="15.75" customHeight="1">
      <c r="A18" s="452" t="s">
        <v>28</v>
      </c>
      <c r="B18" s="107" t="s">
        <v>653</v>
      </c>
      <c r="D18" t="s">
        <v>2775</v>
      </c>
      <c r="E18" s="270" t="s">
        <v>3898</v>
      </c>
      <c r="G18" s="65">
        <f>$IY$870</f>
        <v>21824.400000000005</v>
      </c>
      <c r="H18" s="546" t="s">
        <v>4245</v>
      </c>
      <c r="I18" s="356"/>
      <c r="J18" s="451"/>
      <c r="K18" s="524" t="s">
        <v>4304</v>
      </c>
      <c r="L18" s="95" t="s">
        <v>4615</v>
      </c>
      <c r="O18" s="222" t="s">
        <v>153</v>
      </c>
    </row>
    <row r="19" spans="1:15" s="61" customFormat="1" ht="15.75" customHeight="1">
      <c r="A19" s="452" t="s">
        <v>30</v>
      </c>
      <c r="B19" s="107" t="s">
        <v>154</v>
      </c>
      <c r="D19" t="s">
        <v>2743</v>
      </c>
      <c r="E19" s="270" t="s">
        <v>3895</v>
      </c>
      <c r="G19" s="65">
        <f>$AQ$870</f>
        <v>21723</v>
      </c>
      <c r="H19" s="546" t="s">
        <v>4243</v>
      </c>
      <c r="I19" s="356"/>
      <c r="J19" s="451"/>
      <c r="K19" s="524" t="s">
        <v>4305</v>
      </c>
      <c r="L19" s="95" t="s">
        <v>4955</v>
      </c>
      <c r="O19" s="222" t="s">
        <v>3624</v>
      </c>
    </row>
    <row r="20" spans="1:15" s="61" customFormat="1" ht="15.75" customHeight="1">
      <c r="A20" s="452" t="s">
        <v>32</v>
      </c>
      <c r="B20" s="284" t="s">
        <v>3633</v>
      </c>
      <c r="D20" t="s">
        <v>3881</v>
      </c>
      <c r="E20" s="270" t="s">
        <v>3935</v>
      </c>
      <c r="G20" s="65">
        <f>$BDR$870</f>
        <v>21665.750000000004</v>
      </c>
      <c r="H20" s="546" t="s">
        <v>4246</v>
      </c>
      <c r="I20" s="356"/>
      <c r="J20" s="451"/>
      <c r="K20" s="524" t="s">
        <v>4306</v>
      </c>
      <c r="L20" s="95" t="s">
        <v>4989</v>
      </c>
      <c r="O20" s="222" t="s">
        <v>2708</v>
      </c>
    </row>
    <row r="21" spans="1:15" s="61" customFormat="1" ht="15.75" customHeight="1">
      <c r="A21" s="452" t="s">
        <v>34</v>
      </c>
      <c r="B21" s="107" t="s">
        <v>141</v>
      </c>
      <c r="D21" t="s">
        <v>2770</v>
      </c>
      <c r="E21" s="270" t="s">
        <v>2299</v>
      </c>
      <c r="G21" s="65">
        <f>$GN$870</f>
        <v>21650.899999999998</v>
      </c>
      <c r="H21" s="546" t="s">
        <v>2654</v>
      </c>
      <c r="I21" s="356"/>
      <c r="J21" s="451"/>
      <c r="K21" s="9" t="s">
        <v>4307</v>
      </c>
      <c r="L21" s="95" t="s">
        <v>5087</v>
      </c>
      <c r="O21" s="222" t="s">
        <v>704</v>
      </c>
    </row>
    <row r="22" spans="1:15" s="61" customFormat="1" ht="15.75" customHeight="1">
      <c r="A22" s="452" t="s">
        <v>36</v>
      </c>
      <c r="B22" s="285" t="s">
        <v>2325</v>
      </c>
      <c r="D22" t="s">
        <v>2796</v>
      </c>
      <c r="E22" s="270" t="s">
        <v>3912</v>
      </c>
      <c r="G22" s="65">
        <f>$OD$870</f>
        <v>21480</v>
      </c>
      <c r="H22" s="546" t="s">
        <v>4250</v>
      </c>
      <c r="I22" s="356"/>
      <c r="J22" s="451"/>
      <c r="K22" s="524" t="s">
        <v>4308</v>
      </c>
      <c r="L22" s="95" t="s">
        <v>5107</v>
      </c>
      <c r="O22" s="222" t="s">
        <v>1342</v>
      </c>
    </row>
    <row r="23" spans="1:15" s="61" customFormat="1" ht="15.75" customHeight="1">
      <c r="A23" s="452" t="s">
        <v>38</v>
      </c>
      <c r="B23" s="107" t="s">
        <v>2712</v>
      </c>
      <c r="D23" t="s">
        <v>3871</v>
      </c>
      <c r="E23" s="270" t="s">
        <v>3929</v>
      </c>
      <c r="G23" s="65">
        <f>$AHE$870</f>
        <v>21457.35</v>
      </c>
      <c r="H23" s="546" t="s">
        <v>4252</v>
      </c>
      <c r="I23" s="356"/>
      <c r="J23" s="451"/>
      <c r="K23" s="9" t="s">
        <v>4309</v>
      </c>
      <c r="L23" s="95" t="s">
        <v>4524</v>
      </c>
      <c r="O23" s="222" t="s">
        <v>180</v>
      </c>
    </row>
    <row r="24" spans="1:15" s="61" customFormat="1" ht="15.75" customHeight="1">
      <c r="A24" s="452" t="s">
        <v>145</v>
      </c>
      <c r="B24" s="107" t="s">
        <v>2728</v>
      </c>
      <c r="D24" t="s">
        <v>2806</v>
      </c>
      <c r="E24" s="270" t="s">
        <v>3927</v>
      </c>
      <c r="G24" s="65">
        <f>$AGM$870</f>
        <v>21410.199999999997</v>
      </c>
      <c r="H24" s="546" t="s">
        <v>4245</v>
      </c>
      <c r="I24" s="356"/>
      <c r="J24" s="451"/>
      <c r="K24" s="523" t="s">
        <v>4310</v>
      </c>
      <c r="L24" s="95" t="s">
        <v>4913</v>
      </c>
      <c r="O24" s="222" t="s">
        <v>3627</v>
      </c>
    </row>
    <row r="25" spans="1:15" s="61" customFormat="1" ht="15.75" customHeight="1">
      <c r="A25" s="452" t="s">
        <v>146</v>
      </c>
      <c r="B25" s="106" t="s">
        <v>1337</v>
      </c>
      <c r="C25" s="84"/>
      <c r="D25" t="s">
        <v>2750</v>
      </c>
      <c r="E25" s="270" t="s">
        <v>2821</v>
      </c>
      <c r="G25" s="65">
        <f>$G$870</f>
        <v>21396.600000000009</v>
      </c>
      <c r="H25" s="546" t="s">
        <v>4246</v>
      </c>
      <c r="I25" s="97"/>
      <c r="J25" s="451"/>
      <c r="K25" s="9" t="s">
        <v>4311</v>
      </c>
      <c r="L25" s="95" t="s">
        <v>5187</v>
      </c>
      <c r="O25" s="222" t="s">
        <v>1654</v>
      </c>
    </row>
    <row r="26" spans="1:15" s="61" customFormat="1" ht="15.75" customHeight="1">
      <c r="A26" s="452" t="s">
        <v>147</v>
      </c>
      <c r="B26" s="285" t="s">
        <v>17</v>
      </c>
      <c r="D26" t="s">
        <v>2779</v>
      </c>
      <c r="E26" s="270" t="s">
        <v>3900</v>
      </c>
      <c r="G26" s="65">
        <f>$EL$870</f>
        <v>21318</v>
      </c>
      <c r="H26" s="546" t="s">
        <v>4245</v>
      </c>
      <c r="I26" s="356"/>
      <c r="J26" s="451"/>
      <c r="K26" s="9" t="s">
        <v>4312</v>
      </c>
      <c r="L26" s="95" t="s">
        <v>4560</v>
      </c>
      <c r="O26" s="222" t="s">
        <v>3634</v>
      </c>
    </row>
    <row r="27" spans="1:15" s="61" customFormat="1" ht="15.75" customHeight="1">
      <c r="A27" s="452" t="s">
        <v>151</v>
      </c>
      <c r="B27" s="284" t="s">
        <v>21</v>
      </c>
      <c r="D27" t="s">
        <v>2754</v>
      </c>
      <c r="E27" s="270" t="s">
        <v>3892</v>
      </c>
      <c r="G27" s="65">
        <f>$P$870</f>
        <v>21253.800000000003</v>
      </c>
      <c r="H27" s="546" t="s">
        <v>4245</v>
      </c>
      <c r="I27" s="356"/>
      <c r="J27" s="451"/>
      <c r="K27" s="9" t="s">
        <v>4313</v>
      </c>
      <c r="L27" s="95" t="s">
        <v>5219</v>
      </c>
      <c r="O27" s="222" t="s">
        <v>1343</v>
      </c>
    </row>
    <row r="28" spans="1:15" s="61" customFormat="1" ht="15.75" customHeight="1">
      <c r="A28" s="452" t="s">
        <v>157</v>
      </c>
      <c r="B28" s="107" t="s">
        <v>654</v>
      </c>
      <c r="D28" t="s">
        <v>2748</v>
      </c>
      <c r="E28" s="270" t="s">
        <v>3903</v>
      </c>
      <c r="G28" s="65">
        <f>$HO$870</f>
        <v>21245.700000000008</v>
      </c>
      <c r="H28" s="546" t="s">
        <v>4255</v>
      </c>
      <c r="J28" s="451"/>
      <c r="K28" s="523" t="s">
        <v>4314</v>
      </c>
      <c r="L28" s="95" t="s">
        <v>5220</v>
      </c>
      <c r="O28" s="222" t="s">
        <v>142</v>
      </c>
    </row>
    <row r="29" spans="1:15" s="61" customFormat="1" ht="15.75" customHeight="1">
      <c r="A29" s="452" t="s">
        <v>159</v>
      </c>
      <c r="B29" s="107" t="s">
        <v>3627</v>
      </c>
      <c r="D29" t="s">
        <v>3875</v>
      </c>
      <c r="E29" s="270" t="s">
        <v>3932</v>
      </c>
      <c r="G29" s="65">
        <f>$BBP$870</f>
        <v>21217.200000000001</v>
      </c>
      <c r="H29" s="546" t="s">
        <v>4245</v>
      </c>
      <c r="I29" s="356"/>
      <c r="J29" s="451"/>
      <c r="K29" s="523" t="s">
        <v>4315</v>
      </c>
      <c r="L29" s="95" t="s">
        <v>4524</v>
      </c>
      <c r="O29" s="222" t="s">
        <v>3640</v>
      </c>
    </row>
    <row r="30" spans="1:15" s="61" customFormat="1" ht="15.75" customHeight="1">
      <c r="A30" s="452" t="s">
        <v>160</v>
      </c>
      <c r="B30" s="285" t="s">
        <v>1655</v>
      </c>
      <c r="D30" t="s">
        <v>2797</v>
      </c>
      <c r="E30" s="270" t="s">
        <v>3899</v>
      </c>
      <c r="G30" s="65">
        <f>$EC$870</f>
        <v>21207.85</v>
      </c>
      <c r="H30" s="546" t="s">
        <v>4244</v>
      </c>
      <c r="I30" s="356"/>
      <c r="J30" s="451"/>
      <c r="K30" s="9" t="s">
        <v>4316</v>
      </c>
      <c r="L30" s="95" t="s">
        <v>5331</v>
      </c>
      <c r="O30" s="222" t="s">
        <v>653</v>
      </c>
    </row>
    <row r="31" spans="1:15" s="61" customFormat="1" ht="15.75" customHeight="1">
      <c r="A31" s="452" t="s">
        <v>161</v>
      </c>
      <c r="B31" s="107" t="s">
        <v>2203</v>
      </c>
      <c r="D31" t="s">
        <v>2794</v>
      </c>
      <c r="E31" s="270" t="s">
        <v>3922</v>
      </c>
      <c r="G31" s="65">
        <f>$WL$870</f>
        <v>21186.25</v>
      </c>
      <c r="H31" s="546" t="s">
        <v>4247</v>
      </c>
      <c r="I31" s="356"/>
      <c r="J31" s="451"/>
      <c r="K31" s="9" t="s">
        <v>4317</v>
      </c>
      <c r="L31" s="95" t="s">
        <v>5448</v>
      </c>
      <c r="O31" s="222" t="s">
        <v>654</v>
      </c>
    </row>
    <row r="32" spans="1:15" s="61" customFormat="1" ht="15.75" customHeight="1">
      <c r="A32" s="452" t="s">
        <v>163</v>
      </c>
      <c r="B32" s="107" t="s">
        <v>2724</v>
      </c>
      <c r="D32" t="s">
        <v>2295</v>
      </c>
      <c r="E32" s="270" t="s">
        <v>2828</v>
      </c>
      <c r="G32" s="65">
        <f>$APD$870</f>
        <v>21149.7</v>
      </c>
      <c r="H32" s="546" t="s">
        <v>4244</v>
      </c>
      <c r="I32" s="97"/>
      <c r="J32" s="451"/>
      <c r="K32" s="9" t="s">
        <v>4318</v>
      </c>
      <c r="L32" s="95"/>
    </row>
    <row r="33" spans="1:12" s="61" customFormat="1" ht="15.75" customHeight="1">
      <c r="A33" s="452" t="s">
        <v>274</v>
      </c>
      <c r="B33" s="285" t="s">
        <v>33</v>
      </c>
      <c r="D33" t="s">
        <v>2745</v>
      </c>
      <c r="E33" s="270" t="s">
        <v>2298</v>
      </c>
      <c r="G33" s="65">
        <f>$CJ$870</f>
        <v>21127.400000000005</v>
      </c>
      <c r="H33" s="546" t="s">
        <v>4253</v>
      </c>
      <c r="I33" s="356"/>
      <c r="J33" s="451"/>
      <c r="K33" s="9" t="s">
        <v>4319</v>
      </c>
      <c r="L33" s="95"/>
    </row>
    <row r="34" spans="1:12" s="61" customFormat="1" ht="15.75" customHeight="1">
      <c r="A34" s="452" t="s">
        <v>275</v>
      </c>
      <c r="B34" s="107" t="s">
        <v>2722</v>
      </c>
      <c r="D34" t="s">
        <v>2277</v>
      </c>
      <c r="E34" s="270" t="s">
        <v>3928</v>
      </c>
      <c r="G34" s="65">
        <f>$AIX$870</f>
        <v>21051.299999999996</v>
      </c>
      <c r="H34" s="546" t="s">
        <v>4244</v>
      </c>
      <c r="I34" s="356"/>
      <c r="J34" s="451"/>
      <c r="K34" s="524" t="s">
        <v>4320</v>
      </c>
      <c r="L34" s="95"/>
    </row>
    <row r="35" spans="1:12" s="61" customFormat="1" ht="15.75" customHeight="1">
      <c r="A35" s="452" t="s">
        <v>276</v>
      </c>
      <c r="B35" s="285" t="s">
        <v>1664</v>
      </c>
      <c r="D35" t="s">
        <v>3864</v>
      </c>
      <c r="E35" s="270" t="s">
        <v>3915</v>
      </c>
      <c r="G35" s="65">
        <f>$QF$870</f>
        <v>20891.399999999998</v>
      </c>
      <c r="H35" s="546" t="s">
        <v>4244</v>
      </c>
      <c r="I35" s="356"/>
      <c r="J35" s="451"/>
      <c r="K35" s="524" t="s">
        <v>4321</v>
      </c>
      <c r="L35" s="95"/>
    </row>
    <row r="36" spans="1:12" s="61" customFormat="1" ht="15.75" customHeight="1">
      <c r="A36" s="452" t="s">
        <v>277</v>
      </c>
      <c r="B36" s="107" t="s">
        <v>651</v>
      </c>
      <c r="D36" t="s">
        <v>2756</v>
      </c>
      <c r="E36" s="270" t="s">
        <v>3897</v>
      </c>
      <c r="G36" s="65">
        <f>$DK$870</f>
        <v>20854.599999999999</v>
      </c>
      <c r="H36" s="546" t="s">
        <v>4249</v>
      </c>
      <c r="I36" s="356"/>
      <c r="J36" s="451"/>
      <c r="K36" s="523" t="s">
        <v>4322</v>
      </c>
      <c r="L36" s="95"/>
    </row>
    <row r="37" spans="1:12" s="61" customFormat="1" ht="15.75" customHeight="1">
      <c r="A37" s="452" t="s">
        <v>640</v>
      </c>
      <c r="B37" s="285" t="s">
        <v>37</v>
      </c>
      <c r="D37" t="s">
        <v>2758</v>
      </c>
      <c r="E37" s="270" t="s">
        <v>3898</v>
      </c>
      <c r="G37" s="65">
        <f>$EU$870</f>
        <v>20769.250000000004</v>
      </c>
      <c r="H37" s="546" t="s">
        <v>2654</v>
      </c>
      <c r="J37" s="451"/>
      <c r="K37" s="9" t="s">
        <v>4323</v>
      </c>
      <c r="L37" s="95"/>
    </row>
    <row r="38" spans="1:12" s="61" customFormat="1" ht="15.75" customHeight="1">
      <c r="A38" s="452" t="s">
        <v>641</v>
      </c>
      <c r="B38" s="107" t="s">
        <v>669</v>
      </c>
      <c r="D38" t="s">
        <v>2766</v>
      </c>
      <c r="E38" s="270" t="s">
        <v>2300</v>
      </c>
      <c r="G38" s="65">
        <f>$MK$870</f>
        <v>20650.249999999993</v>
      </c>
      <c r="H38" s="546" t="s">
        <v>4245</v>
      </c>
      <c r="I38" s="356"/>
      <c r="J38" s="451"/>
      <c r="K38" s="9" t="s">
        <v>4324</v>
      </c>
      <c r="L38" s="95"/>
    </row>
    <row r="39" spans="1:12" s="61" customFormat="1" ht="15.75" customHeight="1">
      <c r="A39" s="452" t="s">
        <v>642</v>
      </c>
      <c r="B39" s="285" t="s">
        <v>1653</v>
      </c>
      <c r="D39" t="s">
        <v>2746</v>
      </c>
      <c r="E39" s="270" t="s">
        <v>3899</v>
      </c>
      <c r="G39" s="65">
        <f>$FV$870</f>
        <v>20627.349999999999</v>
      </c>
      <c r="H39" s="546" t="s">
        <v>4243</v>
      </c>
      <c r="I39" s="356"/>
      <c r="J39" s="451"/>
      <c r="K39" s="524" t="s">
        <v>4325</v>
      </c>
      <c r="L39" s="95"/>
    </row>
    <row r="40" spans="1:12" s="61" customFormat="1" ht="15.75" customHeight="1">
      <c r="A40" s="452" t="s">
        <v>644</v>
      </c>
      <c r="B40" s="107" t="s">
        <v>2713</v>
      </c>
      <c r="D40" t="s">
        <v>2280</v>
      </c>
      <c r="E40" s="270" t="s">
        <v>2825</v>
      </c>
      <c r="G40" s="65">
        <f>$AJY$870</f>
        <v>20600.750000000004</v>
      </c>
      <c r="H40" s="546" t="s">
        <v>2654</v>
      </c>
      <c r="I40" s="356"/>
      <c r="J40" s="451"/>
      <c r="K40" s="524" t="s">
        <v>4326</v>
      </c>
      <c r="L40" s="95"/>
    </row>
    <row r="41" spans="1:12" s="61" customFormat="1" ht="15.75" customHeight="1">
      <c r="A41" s="452" t="s">
        <v>650</v>
      </c>
      <c r="B41" s="106" t="s">
        <v>1344</v>
      </c>
      <c r="D41" t="s">
        <v>2760</v>
      </c>
      <c r="E41" s="270" t="s">
        <v>3901</v>
      </c>
      <c r="G41" s="65">
        <f>$GW$870</f>
        <v>20541.900000000005</v>
      </c>
      <c r="H41" s="546" t="s">
        <v>4252</v>
      </c>
      <c r="I41" s="356"/>
      <c r="J41" s="451"/>
      <c r="K41" s="9" t="s">
        <v>4327</v>
      </c>
      <c r="L41" s="95"/>
    </row>
    <row r="42" spans="1:12" s="61" customFormat="1" ht="15.75" customHeight="1">
      <c r="A42" s="452" t="s">
        <v>652</v>
      </c>
      <c r="B42" s="106" t="s">
        <v>1349</v>
      </c>
      <c r="D42" t="s">
        <v>2751</v>
      </c>
      <c r="E42" s="270" t="s">
        <v>3909</v>
      </c>
      <c r="G42" s="65">
        <f>$LS$870</f>
        <v>20527.500000000011</v>
      </c>
      <c r="H42" s="546" t="s">
        <v>4244</v>
      </c>
      <c r="I42" s="356"/>
      <c r="J42" s="451"/>
      <c r="K42" s="524" t="s">
        <v>4328</v>
      </c>
      <c r="L42" s="95"/>
    </row>
    <row r="43" spans="1:12" s="61" customFormat="1" ht="15.75" customHeight="1">
      <c r="A43" s="452" t="s">
        <v>655</v>
      </c>
      <c r="B43" s="285" t="s">
        <v>1661</v>
      </c>
      <c r="D43" t="s">
        <v>2757</v>
      </c>
      <c r="E43" s="270" t="s">
        <v>2822</v>
      </c>
      <c r="G43" s="65">
        <f>$CS$870</f>
        <v>20314.900000000012</v>
      </c>
      <c r="H43" s="546" t="s">
        <v>4253</v>
      </c>
      <c r="I43" s="356"/>
      <c r="J43" s="451"/>
      <c r="K43" s="285"/>
    </row>
    <row r="44" spans="1:12" s="61" customFormat="1" ht="15.75" customHeight="1">
      <c r="A44" s="452" t="s">
        <v>656</v>
      </c>
      <c r="B44" s="284" t="s">
        <v>3623</v>
      </c>
      <c r="D44" t="s">
        <v>2849</v>
      </c>
      <c r="E44" s="270" t="s">
        <v>3938</v>
      </c>
      <c r="G44" s="65">
        <f>$BAF$870</f>
        <v>20310.099999999999</v>
      </c>
      <c r="H44" s="546" t="s">
        <v>4256</v>
      </c>
      <c r="I44" s="356"/>
      <c r="J44" s="451"/>
      <c r="K44" s="285"/>
    </row>
    <row r="45" spans="1:12" s="61" customFormat="1" ht="15.75" customHeight="1">
      <c r="A45" s="452" t="s">
        <v>659</v>
      </c>
      <c r="B45" s="284" t="s">
        <v>3624</v>
      </c>
      <c r="D45" t="s">
        <v>3872</v>
      </c>
      <c r="E45" s="270" t="s">
        <v>3934</v>
      </c>
      <c r="G45" s="65">
        <f>$BAO$870</f>
        <v>20292.999999999993</v>
      </c>
      <c r="H45" s="546" t="s">
        <v>4253</v>
      </c>
      <c r="I45" s="356"/>
      <c r="J45" s="451"/>
      <c r="K45" s="285"/>
    </row>
    <row r="46" spans="1:12" s="61" customFormat="1" ht="15.75" customHeight="1">
      <c r="A46" s="452" t="s">
        <v>661</v>
      </c>
      <c r="B46" s="106" t="s">
        <v>1345</v>
      </c>
      <c r="D46" t="s">
        <v>3863</v>
      </c>
      <c r="E46" s="270" t="s">
        <v>3910</v>
      </c>
      <c r="G46" s="65">
        <f>$PN$870</f>
        <v>20245.149999999991</v>
      </c>
      <c r="H46" s="546" t="s">
        <v>4246</v>
      </c>
      <c r="J46" s="451"/>
      <c r="K46" s="106"/>
    </row>
    <row r="47" spans="1:12" s="61" customFormat="1" ht="15.75" customHeight="1">
      <c r="A47" s="452" t="s">
        <v>666</v>
      </c>
      <c r="B47" s="284" t="s">
        <v>3618</v>
      </c>
      <c r="D47" t="s">
        <v>2816</v>
      </c>
      <c r="E47" s="270" t="s">
        <v>3925</v>
      </c>
      <c r="G47" s="65">
        <f>$AYD$870</f>
        <v>20224.45</v>
      </c>
      <c r="H47" s="546" t="s">
        <v>4249</v>
      </c>
      <c r="I47" s="97"/>
      <c r="J47" s="451"/>
      <c r="K47" s="107"/>
    </row>
    <row r="48" spans="1:12" s="61" customFormat="1" ht="15.75" customHeight="1">
      <c r="A48" s="452" t="s">
        <v>670</v>
      </c>
      <c r="B48" s="107" t="s">
        <v>683</v>
      </c>
      <c r="D48" t="s">
        <v>2741</v>
      </c>
      <c r="E48" s="270" t="s">
        <v>3893</v>
      </c>
      <c r="G48" s="65">
        <f>$Y$870</f>
        <v>20214.599999999991</v>
      </c>
      <c r="H48" s="546" t="s">
        <v>4250</v>
      </c>
      <c r="J48" s="451"/>
      <c r="K48" s="285"/>
    </row>
    <row r="49" spans="1:8" s="61" customFormat="1" ht="15.75" customHeight="1">
      <c r="A49" s="452" t="s">
        <v>671</v>
      </c>
      <c r="B49" s="107" t="s">
        <v>687</v>
      </c>
      <c r="D49" t="s">
        <v>2742</v>
      </c>
      <c r="E49" s="270" t="s">
        <v>3896</v>
      </c>
      <c r="G49" s="65">
        <f>$BR$870</f>
        <v>20138.949999999997</v>
      </c>
      <c r="H49" s="546" t="s">
        <v>4244</v>
      </c>
    </row>
    <row r="50" spans="1:8" s="61" customFormat="1" ht="15.75" customHeight="1">
      <c r="A50" s="452" t="s">
        <v>672</v>
      </c>
      <c r="B50" s="107" t="s">
        <v>2709</v>
      </c>
      <c r="D50" t="s">
        <v>2290</v>
      </c>
      <c r="E50" s="270" t="s">
        <v>3927</v>
      </c>
      <c r="G50" s="65">
        <f>$ANK$870</f>
        <v>20094.75</v>
      </c>
      <c r="H50" s="546" t="s">
        <v>2654</v>
      </c>
    </row>
    <row r="51" spans="1:8" s="61" customFormat="1" ht="15.75" customHeight="1">
      <c r="A51" s="452" t="s">
        <v>677</v>
      </c>
      <c r="B51" s="107" t="s">
        <v>638</v>
      </c>
      <c r="D51" t="s">
        <v>2774</v>
      </c>
      <c r="E51" s="270" t="s">
        <v>3906</v>
      </c>
      <c r="G51" s="65">
        <f>$JH$870</f>
        <v>20092.900000000009</v>
      </c>
      <c r="H51" s="546" t="s">
        <v>4246</v>
      </c>
    </row>
    <row r="52" spans="1:8" s="61" customFormat="1" ht="15.75" customHeight="1">
      <c r="A52" s="452" t="s">
        <v>685</v>
      </c>
      <c r="B52" s="107" t="s">
        <v>153</v>
      </c>
      <c r="D52" t="s">
        <v>3865</v>
      </c>
      <c r="E52" s="270" t="s">
        <v>3917</v>
      </c>
      <c r="G52" s="65">
        <f>$SQ$870</f>
        <v>20046.700000000012</v>
      </c>
      <c r="H52" s="546" t="s">
        <v>4251</v>
      </c>
    </row>
    <row r="53" spans="1:8" s="61" customFormat="1" ht="15.75" customHeight="1">
      <c r="A53" s="452" t="s">
        <v>689</v>
      </c>
      <c r="B53" s="285" t="s">
        <v>11</v>
      </c>
      <c r="D53" t="s">
        <v>2773</v>
      </c>
      <c r="E53" s="270" t="s">
        <v>2298</v>
      </c>
      <c r="G53" s="65">
        <f>$FD$870</f>
        <v>19956.450000000008</v>
      </c>
      <c r="H53" s="546" t="s">
        <v>2654</v>
      </c>
    </row>
    <row r="54" spans="1:8" s="61" customFormat="1" ht="15.75" customHeight="1">
      <c r="A54" s="452" t="s">
        <v>690</v>
      </c>
      <c r="B54" s="285" t="s">
        <v>25</v>
      </c>
      <c r="D54" t="s">
        <v>2768</v>
      </c>
      <c r="E54" s="270" t="s">
        <v>3892</v>
      </c>
      <c r="G54" s="65">
        <f>$AZ$870</f>
        <v>19949.300000000003</v>
      </c>
      <c r="H54" s="546" t="s">
        <v>4245</v>
      </c>
    </row>
    <row r="55" spans="1:8" s="61" customFormat="1" ht="15.75" customHeight="1">
      <c r="A55" s="452" t="s">
        <v>691</v>
      </c>
      <c r="B55" s="107" t="s">
        <v>2707</v>
      </c>
      <c r="D55" t="s">
        <v>2284</v>
      </c>
      <c r="E55" s="270" t="s">
        <v>2825</v>
      </c>
      <c r="G55" s="65">
        <f>$ALI$870</f>
        <v>19853.650000000005</v>
      </c>
      <c r="H55" s="546" t="s">
        <v>4250</v>
      </c>
    </row>
    <row r="56" spans="1:8" s="61" customFormat="1" ht="15.75" customHeight="1">
      <c r="A56" s="452" t="s">
        <v>697</v>
      </c>
      <c r="B56" s="285" t="s">
        <v>15</v>
      </c>
      <c r="D56" t="s">
        <v>2772</v>
      </c>
      <c r="E56" s="270" t="s">
        <v>3898</v>
      </c>
      <c r="G56" s="65">
        <f>$LA$870</f>
        <v>19841.900000000001</v>
      </c>
      <c r="H56" s="546" t="s">
        <v>4245</v>
      </c>
    </row>
    <row r="57" spans="1:8" s="61" customFormat="1" ht="15.75" customHeight="1">
      <c r="A57" s="452" t="s">
        <v>698</v>
      </c>
      <c r="B57" s="107" t="s">
        <v>2715</v>
      </c>
      <c r="D57" t="s">
        <v>2167</v>
      </c>
      <c r="E57" s="270" t="s">
        <v>3929</v>
      </c>
      <c r="G57" s="65">
        <f>$AHN$870</f>
        <v>19829.699999999997</v>
      </c>
      <c r="H57" s="546" t="s">
        <v>4248</v>
      </c>
    </row>
    <row r="58" spans="1:8" s="61" customFormat="1" ht="15.75" customHeight="1">
      <c r="A58" s="452" t="s">
        <v>699</v>
      </c>
      <c r="B58" s="284" t="s">
        <v>3626</v>
      </c>
      <c r="D58" t="s">
        <v>3874</v>
      </c>
      <c r="E58" s="270" t="s">
        <v>2837</v>
      </c>
      <c r="G58" s="65">
        <f>$BBG$870</f>
        <v>19697.849999999995</v>
      </c>
      <c r="H58" s="546" t="s">
        <v>4249</v>
      </c>
    </row>
    <row r="59" spans="1:8" s="61" customFormat="1" ht="15.75" customHeight="1">
      <c r="A59" s="452" t="s">
        <v>701</v>
      </c>
      <c r="B59" s="107" t="s">
        <v>2720</v>
      </c>
      <c r="D59" t="s">
        <v>2274</v>
      </c>
      <c r="E59" s="270" t="s">
        <v>3929</v>
      </c>
      <c r="G59" s="65">
        <f>$AHW$870</f>
        <v>19664.849999999991</v>
      </c>
      <c r="H59" s="546" t="s">
        <v>4252</v>
      </c>
    </row>
    <row r="60" spans="1:8" s="61" customFormat="1" ht="15.75" customHeight="1">
      <c r="A60" s="452" t="s">
        <v>702</v>
      </c>
      <c r="B60" s="284" t="s">
        <v>143</v>
      </c>
      <c r="D60" t="s">
        <v>2747</v>
      </c>
      <c r="E60" s="270" t="s">
        <v>3892</v>
      </c>
      <c r="G60" s="65">
        <f>$FM$870</f>
        <v>19625.800000000003</v>
      </c>
      <c r="H60" s="546" t="s">
        <v>4255</v>
      </c>
    </row>
    <row r="61" spans="1:8" s="61" customFormat="1" ht="15.75" customHeight="1">
      <c r="A61" s="452" t="s">
        <v>703</v>
      </c>
      <c r="B61" s="107" t="s">
        <v>2711</v>
      </c>
      <c r="D61" t="s">
        <v>2282</v>
      </c>
      <c r="E61" s="270" t="s">
        <v>3913</v>
      </c>
      <c r="G61" s="65">
        <f>$AKQ$870</f>
        <v>19622.599999999999</v>
      </c>
      <c r="H61" s="546" t="s">
        <v>4252</v>
      </c>
    </row>
    <row r="62" spans="1:8" s="61" customFormat="1" ht="15.75" customHeight="1">
      <c r="A62" s="452" t="s">
        <v>706</v>
      </c>
      <c r="B62" s="284" t="s">
        <v>3625</v>
      </c>
      <c r="D62" t="s">
        <v>3873</v>
      </c>
      <c r="E62" s="270" t="s">
        <v>3935</v>
      </c>
      <c r="G62" s="65">
        <f>$BAX$870</f>
        <v>19598.25</v>
      </c>
      <c r="H62" s="546" t="s">
        <v>4831</v>
      </c>
    </row>
    <row r="63" spans="1:8" s="61" customFormat="1" ht="15.75" customHeight="1">
      <c r="A63" s="452" t="s">
        <v>775</v>
      </c>
      <c r="B63" s="106" t="s">
        <v>1342</v>
      </c>
      <c r="D63" t="s">
        <v>3861</v>
      </c>
      <c r="E63" s="270" t="s">
        <v>3904</v>
      </c>
      <c r="G63" s="65">
        <f>$IG$870</f>
        <v>19586.7</v>
      </c>
      <c r="H63" s="546" t="s">
        <v>4246</v>
      </c>
    </row>
    <row r="64" spans="1:8" s="61" customFormat="1" ht="15.75" customHeight="1">
      <c r="A64" s="452" t="s">
        <v>776</v>
      </c>
      <c r="B64" s="284" t="s">
        <v>3632</v>
      </c>
      <c r="D64" t="s">
        <v>3880</v>
      </c>
      <c r="E64" s="270" t="s">
        <v>2836</v>
      </c>
      <c r="G64" s="65">
        <f>$BDI$870</f>
        <v>19546.850000000002</v>
      </c>
      <c r="H64" s="546" t="s">
        <v>4253</v>
      </c>
    </row>
    <row r="65" spans="1:8" s="61" customFormat="1" ht="15.75" customHeight="1">
      <c r="A65" s="452" t="s">
        <v>777</v>
      </c>
      <c r="B65" s="284" t="s">
        <v>3628</v>
      </c>
      <c r="D65" t="s">
        <v>3876</v>
      </c>
      <c r="E65" s="270" t="s">
        <v>3932</v>
      </c>
      <c r="G65" s="65">
        <f>$BBY$870</f>
        <v>19530.7</v>
      </c>
      <c r="H65" s="546" t="s">
        <v>4257</v>
      </c>
    </row>
    <row r="66" spans="1:8" s="61" customFormat="1" ht="15.75" customHeight="1">
      <c r="A66" s="452" t="s">
        <v>778</v>
      </c>
      <c r="B66" s="107" t="s">
        <v>2721</v>
      </c>
      <c r="D66" t="s">
        <v>2288</v>
      </c>
      <c r="E66" s="270" t="s">
        <v>3927</v>
      </c>
      <c r="G66" s="65">
        <f>$AMS$870</f>
        <v>19520.150000000005</v>
      </c>
      <c r="H66" s="546" t="s">
        <v>4250</v>
      </c>
    </row>
    <row r="67" spans="1:8" s="61" customFormat="1" ht="15.75" customHeight="1">
      <c r="A67" s="452" t="s">
        <v>779</v>
      </c>
      <c r="B67" s="285" t="s">
        <v>1649</v>
      </c>
      <c r="D67" t="s">
        <v>2778</v>
      </c>
      <c r="E67" s="270" t="s">
        <v>2824</v>
      </c>
      <c r="G67" s="65">
        <f>$KR$870</f>
        <v>19466.100000000002</v>
      </c>
      <c r="H67" s="546" t="s">
        <v>4249</v>
      </c>
    </row>
    <row r="68" spans="1:8" s="61" customFormat="1" ht="15.75" customHeight="1">
      <c r="A68" s="452" t="s">
        <v>780</v>
      </c>
      <c r="B68" s="107" t="s">
        <v>2725</v>
      </c>
      <c r="D68" t="s">
        <v>2276</v>
      </c>
      <c r="E68" s="270" t="s">
        <v>2827</v>
      </c>
      <c r="G68" s="65">
        <f>$AIO$870</f>
        <v>19413.750000000007</v>
      </c>
      <c r="H68" s="546" t="s">
        <v>4252</v>
      </c>
    </row>
    <row r="69" spans="1:8" s="61" customFormat="1" ht="15.75" customHeight="1">
      <c r="A69" s="452" t="s">
        <v>781</v>
      </c>
      <c r="B69" s="284" t="s">
        <v>3614</v>
      </c>
      <c r="D69" t="s">
        <v>2812</v>
      </c>
      <c r="E69" s="270" t="s">
        <v>3935</v>
      </c>
      <c r="G69" s="65">
        <f>$AWT$870</f>
        <v>19362.349999999995</v>
      </c>
      <c r="H69" s="546" t="s">
        <v>4257</v>
      </c>
    </row>
    <row r="70" spans="1:8" s="61" customFormat="1" ht="15.75" customHeight="1">
      <c r="A70" s="452" t="s">
        <v>782</v>
      </c>
      <c r="B70" s="107" t="s">
        <v>3631</v>
      </c>
      <c r="D70" t="s">
        <v>3879</v>
      </c>
      <c r="E70" s="270" t="s">
        <v>3937</v>
      </c>
      <c r="G70" s="65">
        <f>$BCZ$870</f>
        <v>19355.500000000004</v>
      </c>
      <c r="H70" s="546" t="s">
        <v>4245</v>
      </c>
    </row>
    <row r="71" spans="1:8" s="61" customFormat="1" ht="15.75" customHeight="1">
      <c r="A71" s="452" t="s">
        <v>783</v>
      </c>
      <c r="B71" s="284" t="s">
        <v>3621</v>
      </c>
      <c r="D71" t="s">
        <v>2820</v>
      </c>
      <c r="E71" s="270" t="s">
        <v>3937</v>
      </c>
      <c r="G71" s="65">
        <f>$AZN$870</f>
        <v>19286.100000000006</v>
      </c>
      <c r="H71" s="546" t="s">
        <v>4245</v>
      </c>
    </row>
    <row r="72" spans="1:8" s="61" customFormat="1" ht="15.75" customHeight="1">
      <c r="A72" s="452" t="s">
        <v>784</v>
      </c>
      <c r="B72" s="285" t="s">
        <v>1671</v>
      </c>
      <c r="D72" t="s">
        <v>2799</v>
      </c>
      <c r="E72" s="270" t="s">
        <v>3913</v>
      </c>
      <c r="G72" s="65">
        <f>$RP$870</f>
        <v>19268.249999999996</v>
      </c>
      <c r="H72" s="546" t="s">
        <v>4255</v>
      </c>
    </row>
    <row r="73" spans="1:8" s="61" customFormat="1" ht="15.75" customHeight="1">
      <c r="A73" s="452" t="s">
        <v>785</v>
      </c>
      <c r="B73" s="284" t="s">
        <v>3638</v>
      </c>
      <c r="D73" t="s">
        <v>3886</v>
      </c>
      <c r="E73" s="270" t="s">
        <v>3937</v>
      </c>
      <c r="G73" s="65">
        <f>$BFK$870</f>
        <v>19263.850000000002</v>
      </c>
      <c r="H73" s="546" t="s">
        <v>4249</v>
      </c>
    </row>
    <row r="74" spans="1:8" s="61" customFormat="1" ht="15.75" customHeight="1">
      <c r="A74" s="452" t="s">
        <v>786</v>
      </c>
      <c r="B74" s="107" t="s">
        <v>2202</v>
      </c>
      <c r="D74" t="s">
        <v>3866</v>
      </c>
      <c r="E74" s="270" t="s">
        <v>3913</v>
      </c>
      <c r="G74" s="65">
        <f>$YN$870</f>
        <v>19261.150000000009</v>
      </c>
      <c r="H74" s="546" t="s">
        <v>4243</v>
      </c>
    </row>
    <row r="75" spans="1:8" s="61" customFormat="1" ht="15.75" customHeight="1">
      <c r="A75" s="452" t="s">
        <v>787</v>
      </c>
      <c r="B75" s="107" t="s">
        <v>2210</v>
      </c>
      <c r="D75" t="s">
        <v>2802</v>
      </c>
      <c r="E75" s="270" t="s">
        <v>3923</v>
      </c>
      <c r="G75" s="65">
        <f>$XD$870</f>
        <v>19228.349999999999</v>
      </c>
      <c r="H75" s="546" t="s">
        <v>4244</v>
      </c>
    </row>
    <row r="76" spans="1:8" s="61" customFormat="1" ht="15.75" customHeight="1">
      <c r="A76" s="452" t="s">
        <v>788</v>
      </c>
      <c r="B76" s="106" t="s">
        <v>1343</v>
      </c>
      <c r="D76" t="s">
        <v>2753</v>
      </c>
      <c r="E76" s="270" t="s">
        <v>3905</v>
      </c>
      <c r="G76" s="65">
        <f>$IP$870</f>
        <v>19218.8</v>
      </c>
      <c r="H76" s="546" t="s">
        <v>4832</v>
      </c>
    </row>
    <row r="77" spans="1:8" s="61" customFormat="1" ht="15.75" customHeight="1">
      <c r="A77" s="452" t="s">
        <v>789</v>
      </c>
      <c r="B77" s="284" t="s">
        <v>3642</v>
      </c>
      <c r="D77" t="s">
        <v>3891</v>
      </c>
      <c r="E77" s="270" t="s">
        <v>3920</v>
      </c>
      <c r="G77" s="65">
        <f>$BHD$870</f>
        <v>19184.000000000007</v>
      </c>
      <c r="H77" s="546" t="s">
        <v>4246</v>
      </c>
    </row>
    <row r="78" spans="1:8" s="61" customFormat="1" ht="15.75" customHeight="1">
      <c r="A78" s="452" t="s">
        <v>790</v>
      </c>
      <c r="B78" s="284" t="s">
        <v>3640</v>
      </c>
      <c r="D78" t="s">
        <v>3889</v>
      </c>
      <c r="E78" s="270" t="s">
        <v>3932</v>
      </c>
      <c r="G78" s="65">
        <f>$BGL$870</f>
        <v>18949.899999999998</v>
      </c>
      <c r="H78" s="546" t="s">
        <v>2654</v>
      </c>
    </row>
    <row r="79" spans="1:8" s="61" customFormat="1" ht="15.75" customHeight="1">
      <c r="A79" s="452" t="s">
        <v>791</v>
      </c>
      <c r="B79" s="107" t="s">
        <v>2212</v>
      </c>
      <c r="D79" t="s">
        <v>2771</v>
      </c>
      <c r="E79" s="270" t="s">
        <v>2826</v>
      </c>
      <c r="G79" s="65">
        <f>$XV$870</f>
        <v>18906.3</v>
      </c>
      <c r="H79" s="546" t="s">
        <v>4252</v>
      </c>
    </row>
    <row r="80" spans="1:8" s="61" customFormat="1" ht="15.75" customHeight="1">
      <c r="A80" s="452" t="s">
        <v>792</v>
      </c>
      <c r="B80" s="285" t="s">
        <v>1668</v>
      </c>
      <c r="D80" t="s">
        <v>2765</v>
      </c>
      <c r="E80" s="270" t="s">
        <v>3903</v>
      </c>
      <c r="G80" s="65">
        <f>$PE$870</f>
        <v>18814.450000000008</v>
      </c>
      <c r="H80" s="546" t="s">
        <v>4254</v>
      </c>
    </row>
    <row r="81" spans="1:8" s="61" customFormat="1" ht="15.75" customHeight="1">
      <c r="A81" s="452" t="s">
        <v>793</v>
      </c>
      <c r="B81" s="107" t="s">
        <v>2196</v>
      </c>
      <c r="D81" t="s">
        <v>2801</v>
      </c>
      <c r="E81" s="270" t="s">
        <v>3918</v>
      </c>
      <c r="G81" s="65">
        <f>$WU$870</f>
        <v>18799.900000000001</v>
      </c>
      <c r="H81" s="546" t="s">
        <v>4254</v>
      </c>
    </row>
    <row r="82" spans="1:8" s="61" customFormat="1" ht="15.75" customHeight="1">
      <c r="A82" s="452" t="s">
        <v>794</v>
      </c>
      <c r="B82" s="107" t="s">
        <v>2733</v>
      </c>
      <c r="D82" t="s">
        <v>2291</v>
      </c>
      <c r="E82" s="270" t="s">
        <v>2828</v>
      </c>
      <c r="G82" s="65">
        <f>$ANT$870</f>
        <v>18734.8</v>
      </c>
      <c r="H82" s="546" t="s">
        <v>4243</v>
      </c>
    </row>
    <row r="83" spans="1:8" s="61" customFormat="1" ht="15.75" customHeight="1">
      <c r="A83" s="452" t="s">
        <v>795</v>
      </c>
      <c r="B83" s="284" t="s">
        <v>3630</v>
      </c>
      <c r="D83" t="s">
        <v>3878</v>
      </c>
      <c r="E83" s="270" t="s">
        <v>3939</v>
      </c>
      <c r="G83" s="65">
        <f>$BCQ$870</f>
        <v>18732.250000000004</v>
      </c>
      <c r="H83" s="546" t="s">
        <v>4249</v>
      </c>
    </row>
    <row r="84" spans="1:8" s="61" customFormat="1" ht="15.75" customHeight="1">
      <c r="A84" s="452" t="s">
        <v>796</v>
      </c>
      <c r="B84" s="107" t="s">
        <v>2195</v>
      </c>
      <c r="D84" t="s">
        <v>2783</v>
      </c>
      <c r="E84" s="270" t="s">
        <v>2825</v>
      </c>
      <c r="G84" s="65">
        <f>$XM$870</f>
        <v>18722.599999999995</v>
      </c>
      <c r="H84" s="546" t="s">
        <v>4248</v>
      </c>
    </row>
    <row r="85" spans="1:8" s="61" customFormat="1" ht="15.75" customHeight="1">
      <c r="A85" s="452" t="s">
        <v>797</v>
      </c>
      <c r="B85" s="107" t="s">
        <v>686</v>
      </c>
      <c r="D85" t="s">
        <v>2798</v>
      </c>
      <c r="E85" s="270" t="s">
        <v>3905</v>
      </c>
      <c r="G85" s="65">
        <f>$PW$870</f>
        <v>18694.25</v>
      </c>
      <c r="H85" s="546" t="s">
        <v>4244</v>
      </c>
    </row>
    <row r="86" spans="1:8" s="61" customFormat="1" ht="15.75" customHeight="1">
      <c r="A86" s="452" t="s">
        <v>798</v>
      </c>
      <c r="B86" s="107" t="s">
        <v>682</v>
      </c>
      <c r="D86" t="s">
        <v>2769</v>
      </c>
      <c r="E86" s="270" t="s">
        <v>2822</v>
      </c>
      <c r="G86" s="65">
        <f>$HX$870</f>
        <v>18685.300000000007</v>
      </c>
      <c r="H86" s="546" t="s">
        <v>4256</v>
      </c>
    </row>
    <row r="87" spans="1:8" s="61" customFormat="1" ht="15.75" customHeight="1">
      <c r="A87" s="452" t="s">
        <v>799</v>
      </c>
      <c r="B87" s="107" t="s">
        <v>2730</v>
      </c>
      <c r="D87" t="s">
        <v>2292</v>
      </c>
      <c r="E87" s="270" t="s">
        <v>2828</v>
      </c>
      <c r="G87" s="65">
        <f>$AOC$870</f>
        <v>18681.650000000005</v>
      </c>
      <c r="H87" s="546" t="s">
        <v>4249</v>
      </c>
    </row>
    <row r="88" spans="1:8" s="61" customFormat="1" ht="15.75" customHeight="1">
      <c r="A88" s="452" t="s">
        <v>800</v>
      </c>
      <c r="B88" s="284" t="s">
        <v>3639</v>
      </c>
      <c r="D88" t="s">
        <v>3887</v>
      </c>
      <c r="E88" s="270" t="s">
        <v>2837</v>
      </c>
      <c r="G88" s="65">
        <f>$BFT$870</f>
        <v>18678.949999999997</v>
      </c>
      <c r="H88" s="546" t="s">
        <v>4251</v>
      </c>
    </row>
    <row r="89" spans="1:8" s="61" customFormat="1" ht="15.75" customHeight="1">
      <c r="A89" s="452" t="s">
        <v>801</v>
      </c>
      <c r="B89" s="107" t="s">
        <v>3616</v>
      </c>
      <c r="D89" t="s">
        <v>2814</v>
      </c>
      <c r="E89" s="270" t="s">
        <v>3937</v>
      </c>
      <c r="G89" s="65">
        <f>$AXL$870</f>
        <v>18576.099999999999</v>
      </c>
      <c r="H89" s="546" t="s">
        <v>4986</v>
      </c>
    </row>
    <row r="90" spans="1:8" s="61" customFormat="1" ht="15.75" customHeight="1">
      <c r="A90" s="452" t="s">
        <v>802</v>
      </c>
      <c r="B90" s="284" t="s">
        <v>3649</v>
      </c>
      <c r="D90" t="s">
        <v>2819</v>
      </c>
      <c r="E90" s="270" t="s">
        <v>3935</v>
      </c>
      <c r="G90" s="65">
        <f>$AZE$870</f>
        <v>18557.7</v>
      </c>
      <c r="H90" s="546" t="s">
        <v>2654</v>
      </c>
    </row>
    <row r="91" spans="1:8" s="61" customFormat="1" ht="15.75" customHeight="1">
      <c r="A91" s="452" t="s">
        <v>803</v>
      </c>
      <c r="B91" s="107" t="s">
        <v>3679</v>
      </c>
      <c r="D91" t="s">
        <v>3888</v>
      </c>
      <c r="E91" s="270" t="s">
        <v>3937</v>
      </c>
      <c r="G91" s="65">
        <f>$BGC$870</f>
        <v>18455.599999999991</v>
      </c>
      <c r="H91" s="546" t="s">
        <v>4252</v>
      </c>
    </row>
    <row r="92" spans="1:8" s="61" customFormat="1" ht="15.75" customHeight="1">
      <c r="A92" s="452" t="s">
        <v>804</v>
      </c>
      <c r="B92" s="284" t="s">
        <v>3615</v>
      </c>
      <c r="D92" t="s">
        <v>2813</v>
      </c>
      <c r="E92" s="270" t="s">
        <v>3936</v>
      </c>
      <c r="G92" s="65">
        <f>$AXC$870</f>
        <v>18448.999999999996</v>
      </c>
      <c r="H92" s="546" t="s">
        <v>4253</v>
      </c>
    </row>
    <row r="93" spans="1:8" s="61" customFormat="1" ht="15.75" customHeight="1">
      <c r="A93" s="452" t="s">
        <v>805</v>
      </c>
      <c r="B93" s="107" t="s">
        <v>658</v>
      </c>
      <c r="D93" t="s">
        <v>2781</v>
      </c>
      <c r="E93" s="270" t="s">
        <v>3908</v>
      </c>
      <c r="G93" s="65">
        <f>$JZ$870</f>
        <v>18330.7</v>
      </c>
      <c r="H93" s="546" t="s">
        <v>4243</v>
      </c>
    </row>
    <row r="94" spans="1:8" s="61" customFormat="1" ht="15.75" customHeight="1">
      <c r="A94" s="452" t="s">
        <v>806</v>
      </c>
      <c r="B94" s="107" t="s">
        <v>2716</v>
      </c>
      <c r="D94" t="s">
        <v>2294</v>
      </c>
      <c r="E94" s="270" t="s">
        <v>3932</v>
      </c>
      <c r="G94" s="65">
        <f>$AOU$870</f>
        <v>18274.800000000007</v>
      </c>
      <c r="H94" s="546" t="s">
        <v>4245</v>
      </c>
    </row>
    <row r="95" spans="1:8" s="61" customFormat="1" ht="15.75" customHeight="1">
      <c r="A95" s="452" t="s">
        <v>807</v>
      </c>
      <c r="B95" s="107" t="s">
        <v>2717</v>
      </c>
      <c r="D95" t="s">
        <v>2289</v>
      </c>
      <c r="E95" s="270" t="s">
        <v>3928</v>
      </c>
      <c r="G95" s="65">
        <f>$ANB$870</f>
        <v>18273.55</v>
      </c>
      <c r="H95" s="546" t="s">
        <v>4249</v>
      </c>
    </row>
    <row r="96" spans="1:8" s="61" customFormat="1" ht="15.75" customHeight="1">
      <c r="A96" s="452" t="s">
        <v>808</v>
      </c>
      <c r="B96" s="107" t="s">
        <v>2734</v>
      </c>
      <c r="D96" t="s">
        <v>2285</v>
      </c>
      <c r="E96" s="270" t="s">
        <v>2827</v>
      </c>
      <c r="G96" s="65">
        <f>$ALR$870</f>
        <v>18263.8</v>
      </c>
      <c r="H96" s="546" t="s">
        <v>4243</v>
      </c>
    </row>
    <row r="97" spans="1:8" s="61" customFormat="1" ht="15.75" customHeight="1">
      <c r="A97" s="452" t="s">
        <v>809</v>
      </c>
      <c r="B97" s="285" t="s">
        <v>1656</v>
      </c>
      <c r="D97" t="s">
        <v>2810</v>
      </c>
      <c r="E97" s="270" t="s">
        <v>2836</v>
      </c>
      <c r="G97" s="65">
        <f>$ASG$870</f>
        <v>18255.350000000006</v>
      </c>
      <c r="H97" s="546" t="s">
        <v>2654</v>
      </c>
    </row>
    <row r="98" spans="1:8" s="61" customFormat="1" ht="15.75" customHeight="1">
      <c r="A98" s="452" t="s">
        <v>810</v>
      </c>
      <c r="B98" s="107" t="s">
        <v>2220</v>
      </c>
      <c r="D98" t="s">
        <v>2776</v>
      </c>
      <c r="E98" s="270" t="s">
        <v>2823</v>
      </c>
      <c r="G98" s="65">
        <f>$YE$870</f>
        <v>18174.500000000004</v>
      </c>
      <c r="H98" s="546" t="s">
        <v>4251</v>
      </c>
    </row>
    <row r="99" spans="1:8" s="61" customFormat="1" ht="15.75" customHeight="1">
      <c r="A99" s="452" t="s">
        <v>811</v>
      </c>
      <c r="B99" s="284" t="s">
        <v>3619</v>
      </c>
      <c r="D99" t="s">
        <v>2817</v>
      </c>
      <c r="E99" s="270" t="s">
        <v>2837</v>
      </c>
      <c r="G99" s="65">
        <f>$AYM$870</f>
        <v>17983.650000000001</v>
      </c>
      <c r="H99" s="546" t="s">
        <v>4244</v>
      </c>
    </row>
    <row r="100" spans="1:8" s="61" customFormat="1" ht="15.75" customHeight="1">
      <c r="A100" s="452" t="s">
        <v>812</v>
      </c>
      <c r="B100" s="107" t="s">
        <v>2848</v>
      </c>
      <c r="D100" t="s">
        <v>2278</v>
      </c>
      <c r="E100" s="270" t="s">
        <v>3930</v>
      </c>
      <c r="G100" s="65">
        <f>$AJG$870</f>
        <v>17903.600000000006</v>
      </c>
      <c r="H100" s="546" t="s">
        <v>4245</v>
      </c>
    </row>
    <row r="101" spans="1:8" s="61" customFormat="1" ht="15.75" customHeight="1">
      <c r="A101" s="452" t="s">
        <v>813</v>
      </c>
      <c r="B101" s="107" t="s">
        <v>668</v>
      </c>
      <c r="D101" t="s">
        <v>2762</v>
      </c>
      <c r="E101" s="270" t="s">
        <v>2300</v>
      </c>
      <c r="G101" s="65">
        <f>$SH$870</f>
        <v>17825.800000000003</v>
      </c>
      <c r="H101" s="546" t="s">
        <v>4245</v>
      </c>
    </row>
    <row r="102" spans="1:8" s="61" customFormat="1" ht="15.75" customHeight="1">
      <c r="A102" s="452" t="s">
        <v>814</v>
      </c>
      <c r="B102" s="107" t="s">
        <v>2200</v>
      </c>
      <c r="D102" t="s">
        <v>2780</v>
      </c>
      <c r="E102" s="270" t="s">
        <v>2828</v>
      </c>
      <c r="G102" s="65">
        <f>$ZX$870</f>
        <v>17795.350000000006</v>
      </c>
      <c r="H102" s="546" t="s">
        <v>4246</v>
      </c>
    </row>
    <row r="103" spans="1:8" s="61" customFormat="1" ht="15.75" customHeight="1">
      <c r="A103" s="452" t="s">
        <v>1950</v>
      </c>
      <c r="B103" s="284" t="s">
        <v>3641</v>
      </c>
      <c r="D103" t="s">
        <v>3890</v>
      </c>
      <c r="E103" s="270" t="s">
        <v>3939</v>
      </c>
      <c r="G103" s="65">
        <f>$BGU$870</f>
        <v>17740.049999999996</v>
      </c>
      <c r="H103" s="546" t="s">
        <v>4245</v>
      </c>
    </row>
    <row r="104" spans="1:8" s="61" customFormat="1" ht="15.75" customHeight="1">
      <c r="A104" s="452" t="s">
        <v>2169</v>
      </c>
      <c r="B104" s="107" t="s">
        <v>2832</v>
      </c>
      <c r="D104" t="s">
        <v>2807</v>
      </c>
      <c r="E104" s="270" t="s">
        <v>3928</v>
      </c>
      <c r="G104" s="65">
        <f>$AGV$870</f>
        <v>17561.500000000007</v>
      </c>
      <c r="H104" s="546" t="s">
        <v>4244</v>
      </c>
    </row>
    <row r="105" spans="1:8" s="61" customFormat="1" ht="15.75" customHeight="1">
      <c r="A105" s="452" t="s">
        <v>2170</v>
      </c>
      <c r="B105" s="107" t="s">
        <v>2727</v>
      </c>
      <c r="D105" t="s">
        <v>2296</v>
      </c>
      <c r="E105" s="270" t="s">
        <v>2836</v>
      </c>
      <c r="G105" s="65">
        <f>$APM$870</f>
        <v>17454.399999999998</v>
      </c>
      <c r="H105" s="546" t="s">
        <v>4253</v>
      </c>
    </row>
    <row r="106" spans="1:8" s="61" customFormat="1" ht="15.75" customHeight="1">
      <c r="A106" s="452" t="s">
        <v>2171</v>
      </c>
      <c r="B106" s="285" t="s">
        <v>1654</v>
      </c>
      <c r="D106" t="s">
        <v>3867</v>
      </c>
      <c r="E106" s="270" t="s">
        <v>3924</v>
      </c>
      <c r="G106" s="65">
        <f>$YW$870</f>
        <v>17428.350000000002</v>
      </c>
      <c r="H106" s="546" t="s">
        <v>4831</v>
      </c>
    </row>
    <row r="107" spans="1:8" s="61" customFormat="1" ht="15.75" customHeight="1">
      <c r="A107" s="452" t="s">
        <v>2172</v>
      </c>
      <c r="B107" s="285" t="s">
        <v>23</v>
      </c>
      <c r="D107" t="s">
        <v>2792</v>
      </c>
      <c r="E107" s="270" t="s">
        <v>3914</v>
      </c>
      <c r="G107" s="65">
        <f>$OV$870</f>
        <v>17427.099999999999</v>
      </c>
      <c r="H107" s="546" t="s">
        <v>4246</v>
      </c>
    </row>
    <row r="108" spans="1:8" s="61" customFormat="1" ht="15.75" customHeight="1">
      <c r="A108" s="452" t="s">
        <v>2173</v>
      </c>
      <c r="B108" s="107" t="s">
        <v>2732</v>
      </c>
      <c r="D108" t="s">
        <v>2809</v>
      </c>
      <c r="E108" s="270" t="s">
        <v>3933</v>
      </c>
      <c r="G108" s="65">
        <f>$AQN$870</f>
        <v>17419.8</v>
      </c>
      <c r="H108" s="546" t="s">
        <v>4246</v>
      </c>
    </row>
    <row r="109" spans="1:8" s="61" customFormat="1" ht="15.75" customHeight="1">
      <c r="A109" s="452" t="s">
        <v>2174</v>
      </c>
      <c r="B109" s="107" t="s">
        <v>2729</v>
      </c>
      <c r="D109" t="s">
        <v>2275</v>
      </c>
      <c r="E109" s="270" t="s">
        <v>2829</v>
      </c>
      <c r="G109" s="65">
        <f>$AIF$870</f>
        <v>17261.400000000001</v>
      </c>
      <c r="H109" s="546" t="s">
        <v>4243</v>
      </c>
    </row>
    <row r="110" spans="1:8" s="61" customFormat="1" ht="15.75" customHeight="1">
      <c r="A110" s="452" t="s">
        <v>2175</v>
      </c>
      <c r="B110" s="107" t="s">
        <v>700</v>
      </c>
      <c r="D110" t="s">
        <v>2786</v>
      </c>
      <c r="E110" s="270" t="s">
        <v>3903</v>
      </c>
      <c r="G110" s="65">
        <f>$NU$870</f>
        <v>17226.899999999998</v>
      </c>
      <c r="H110" s="546" t="s">
        <v>4246</v>
      </c>
    </row>
    <row r="111" spans="1:8" s="61" customFormat="1" ht="15.75" customHeight="1">
      <c r="A111" s="452" t="s">
        <v>2176</v>
      </c>
      <c r="B111" s="284" t="s">
        <v>3629</v>
      </c>
      <c r="D111" t="s">
        <v>3877</v>
      </c>
      <c r="E111" s="270" t="s">
        <v>2835</v>
      </c>
      <c r="G111" s="65">
        <f>$BCH$870</f>
        <v>17209.75</v>
      </c>
      <c r="H111" s="546" t="s">
        <v>2654</v>
      </c>
    </row>
    <row r="112" spans="1:8" s="61" customFormat="1" ht="15.75" customHeight="1">
      <c r="A112" s="452" t="s">
        <v>2177</v>
      </c>
      <c r="B112" s="107" t="s">
        <v>2201</v>
      </c>
      <c r="D112" t="s">
        <v>2803</v>
      </c>
      <c r="E112" s="270" t="s">
        <v>3926</v>
      </c>
      <c r="G112" s="65">
        <f>$ABH$870</f>
        <v>17202.599999999999</v>
      </c>
      <c r="H112" s="546" t="s">
        <v>4252</v>
      </c>
    </row>
    <row r="113" spans="1:8" s="61" customFormat="1" ht="15.75" customHeight="1">
      <c r="A113" s="452" t="s">
        <v>2178</v>
      </c>
      <c r="B113" s="107" t="s">
        <v>675</v>
      </c>
      <c r="D113" t="s">
        <v>3862</v>
      </c>
      <c r="E113" s="270" t="s">
        <v>3918</v>
      </c>
      <c r="G113" s="65">
        <f>$MB$870</f>
        <v>17093.549999999996</v>
      </c>
      <c r="H113" s="546" t="s">
        <v>4252</v>
      </c>
    </row>
    <row r="114" spans="1:8" s="61" customFormat="1" ht="15.75" customHeight="1">
      <c r="A114" s="452" t="s">
        <v>2179</v>
      </c>
      <c r="B114" s="285" t="s">
        <v>1753</v>
      </c>
      <c r="D114" t="s">
        <v>2787</v>
      </c>
      <c r="E114" s="270" t="s">
        <v>3911</v>
      </c>
      <c r="G114" s="65">
        <f>$NL$870</f>
        <v>16937.399999999998</v>
      </c>
      <c r="H114" s="546" t="s">
        <v>4244</v>
      </c>
    </row>
    <row r="115" spans="1:8" s="61" customFormat="1" ht="15.75" customHeight="1">
      <c r="A115" s="452" t="s">
        <v>2180</v>
      </c>
      <c r="B115" s="107" t="s">
        <v>2217</v>
      </c>
      <c r="D115" t="s">
        <v>2791</v>
      </c>
      <c r="E115" s="270" t="s">
        <v>2830</v>
      </c>
      <c r="G115" s="65">
        <f>$AAG$870</f>
        <v>16914.349999999991</v>
      </c>
      <c r="H115" s="546" t="s">
        <v>2654</v>
      </c>
    </row>
    <row r="116" spans="1:8" s="61" customFormat="1" ht="15.75" customHeight="1">
      <c r="A116" s="452" t="s">
        <v>2181</v>
      </c>
      <c r="B116" s="284" t="s">
        <v>3617</v>
      </c>
      <c r="D116" t="s">
        <v>2815</v>
      </c>
      <c r="E116" s="270" t="s">
        <v>2301</v>
      </c>
      <c r="G116" s="65">
        <f>$AXU$870</f>
        <v>16903.700000000008</v>
      </c>
      <c r="H116" s="546" t="s">
        <v>4246</v>
      </c>
    </row>
    <row r="117" spans="1:8" s="61" customFormat="1" ht="15.75" customHeight="1">
      <c r="A117" s="452" t="s">
        <v>2182</v>
      </c>
      <c r="B117" s="107" t="s">
        <v>2198</v>
      </c>
      <c r="D117" t="s">
        <v>2793</v>
      </c>
      <c r="E117" s="270" t="s">
        <v>3927</v>
      </c>
      <c r="G117" s="65">
        <f>$ABQ$870</f>
        <v>16885.050000000007</v>
      </c>
      <c r="H117" s="546" t="s">
        <v>4245</v>
      </c>
    </row>
    <row r="118" spans="1:8" s="61" customFormat="1" ht="15.75" customHeight="1">
      <c r="A118" s="452" t="s">
        <v>2183</v>
      </c>
      <c r="B118" s="107" t="s">
        <v>2714</v>
      </c>
      <c r="D118" t="s">
        <v>2297</v>
      </c>
      <c r="E118" s="270" t="s">
        <v>2827</v>
      </c>
      <c r="G118" s="65">
        <f>$AQE$870</f>
        <v>16840.399999999998</v>
      </c>
      <c r="H118" s="546" t="s">
        <v>4243</v>
      </c>
    </row>
    <row r="119" spans="1:8" s="61" customFormat="1" ht="15.75" customHeight="1">
      <c r="A119" s="452" t="s">
        <v>2184</v>
      </c>
      <c r="B119" s="106" t="s">
        <v>1346</v>
      </c>
      <c r="D119" t="s">
        <v>2767</v>
      </c>
      <c r="E119" s="270" t="s">
        <v>3916</v>
      </c>
      <c r="G119" s="65">
        <f>$QX$870</f>
        <v>16832.8</v>
      </c>
      <c r="H119" s="546" t="s">
        <v>2654</v>
      </c>
    </row>
    <row r="120" spans="1:8" s="61" customFormat="1" ht="15.75" customHeight="1">
      <c r="A120" s="452" t="s">
        <v>2185</v>
      </c>
      <c r="B120" s="107" t="s">
        <v>2209</v>
      </c>
      <c r="D120" t="s">
        <v>2789</v>
      </c>
      <c r="E120" s="270" t="s">
        <v>3926</v>
      </c>
      <c r="G120" s="65">
        <f>$AAY$870</f>
        <v>16754.75</v>
      </c>
      <c r="H120" s="546" t="s">
        <v>4249</v>
      </c>
    </row>
    <row r="121" spans="1:8" s="61" customFormat="1" ht="15.75" customHeight="1">
      <c r="A121" s="452" t="s">
        <v>2186</v>
      </c>
      <c r="B121" s="284" t="s">
        <v>3636</v>
      </c>
      <c r="D121" t="s">
        <v>3884</v>
      </c>
      <c r="E121" s="270" t="s">
        <v>2837</v>
      </c>
      <c r="G121" s="65">
        <f>$BES$870</f>
        <v>16752.000000000004</v>
      </c>
      <c r="H121" s="546" t="s">
        <v>4253</v>
      </c>
    </row>
    <row r="122" spans="1:8" s="61" customFormat="1" ht="15.75" customHeight="1">
      <c r="A122" s="452" t="s">
        <v>2187</v>
      </c>
      <c r="B122" s="284" t="s">
        <v>3634</v>
      </c>
      <c r="D122" t="s">
        <v>3882</v>
      </c>
      <c r="E122" s="270" t="s">
        <v>3933</v>
      </c>
      <c r="G122" s="65">
        <f>$BEA$870</f>
        <v>16589.399999999994</v>
      </c>
      <c r="H122" s="546" t="s">
        <v>4246</v>
      </c>
    </row>
    <row r="123" spans="1:8" s="61" customFormat="1" ht="15.75" customHeight="1">
      <c r="A123" s="452" t="s">
        <v>2188</v>
      </c>
      <c r="B123" s="284" t="s">
        <v>3635</v>
      </c>
      <c r="D123" t="s">
        <v>3883</v>
      </c>
      <c r="E123" s="270" t="s">
        <v>2835</v>
      </c>
      <c r="G123" s="65">
        <f>$BEJ$870</f>
        <v>16569.800000000003</v>
      </c>
      <c r="H123" s="546" t="s">
        <v>4244</v>
      </c>
    </row>
    <row r="124" spans="1:8" s="61" customFormat="1" ht="15.75" customHeight="1">
      <c r="A124" s="452" t="s">
        <v>2189</v>
      </c>
      <c r="B124" s="284" t="s">
        <v>3637</v>
      </c>
      <c r="D124" t="s">
        <v>3885</v>
      </c>
      <c r="E124" s="270" t="s">
        <v>3932</v>
      </c>
      <c r="G124" s="65">
        <f>$BFB$870</f>
        <v>16530.750000000004</v>
      </c>
      <c r="H124" s="546" t="s">
        <v>4245</v>
      </c>
    </row>
    <row r="125" spans="1:8" s="61" customFormat="1" ht="15.75" customHeight="1">
      <c r="A125" s="452" t="s">
        <v>2190</v>
      </c>
      <c r="B125" s="285" t="s">
        <v>1658</v>
      </c>
      <c r="D125" t="s">
        <v>2763</v>
      </c>
      <c r="E125" s="270" t="s">
        <v>3913</v>
      </c>
      <c r="G125" s="65">
        <f>$OM$870</f>
        <v>16459.449999999993</v>
      </c>
      <c r="H125" s="546" t="s">
        <v>4244</v>
      </c>
    </row>
    <row r="126" spans="1:8" s="61" customFormat="1" ht="15.75" customHeight="1">
      <c r="A126" s="452" t="s">
        <v>2191</v>
      </c>
      <c r="B126" s="284" t="s">
        <v>3620</v>
      </c>
      <c r="D126" t="s">
        <v>2818</v>
      </c>
      <c r="E126" s="270" t="s">
        <v>3924</v>
      </c>
      <c r="G126" s="65">
        <f>$AYV$870</f>
        <v>16213.4</v>
      </c>
      <c r="H126" s="546" t="s">
        <v>4253</v>
      </c>
    </row>
    <row r="127" spans="1:8" s="61" customFormat="1" ht="15.75" customHeight="1">
      <c r="A127" s="452" t="s">
        <v>2192</v>
      </c>
      <c r="B127" s="107" t="s">
        <v>162</v>
      </c>
      <c r="D127" t="s">
        <v>2752</v>
      </c>
      <c r="E127" s="270" t="s">
        <v>3902</v>
      </c>
      <c r="G127" s="65">
        <f>$HF$870</f>
        <v>16208.199999999997</v>
      </c>
      <c r="H127" s="546" t="s">
        <v>4244</v>
      </c>
    </row>
    <row r="128" spans="1:8" s="61" customFormat="1" ht="15.75" customHeight="1">
      <c r="A128" s="452" t="s">
        <v>2303</v>
      </c>
      <c r="B128" s="285" t="s">
        <v>1657</v>
      </c>
      <c r="D128" t="s">
        <v>2788</v>
      </c>
      <c r="E128" s="270" t="s">
        <v>3920</v>
      </c>
      <c r="G128" s="65">
        <f>$TR$870</f>
        <v>15908.550000000001</v>
      </c>
      <c r="H128" s="546" t="s">
        <v>4250</v>
      </c>
    </row>
    <row r="129" spans="1:8" s="61" customFormat="1" ht="15.75" customHeight="1">
      <c r="A129" s="452" t="s">
        <v>2304</v>
      </c>
      <c r="B129" s="107" t="s">
        <v>694</v>
      </c>
      <c r="D129" t="s">
        <v>2784</v>
      </c>
      <c r="E129" s="270" t="s">
        <v>3905</v>
      </c>
      <c r="G129" s="65">
        <f>$RG$870</f>
        <v>15902</v>
      </c>
      <c r="H129" s="546" t="s">
        <v>2654</v>
      </c>
    </row>
    <row r="130" spans="1:8" s="61" customFormat="1" ht="15.75" customHeight="1">
      <c r="A130" s="452" t="s">
        <v>2305</v>
      </c>
      <c r="B130" s="285" t="s">
        <v>1</v>
      </c>
      <c r="D130" t="s">
        <v>2800</v>
      </c>
      <c r="E130" s="270" t="s">
        <v>3921</v>
      </c>
      <c r="G130" s="65">
        <f>$UJ$870</f>
        <v>15890.899999999998</v>
      </c>
      <c r="H130" s="546" t="s">
        <v>2654</v>
      </c>
    </row>
    <row r="131" spans="1:8" s="61" customFormat="1" ht="15.75" customHeight="1">
      <c r="A131" s="452" t="s">
        <v>2684</v>
      </c>
      <c r="B131" s="284" t="s">
        <v>3622</v>
      </c>
      <c r="D131" t="s">
        <v>2834</v>
      </c>
      <c r="E131" s="270" t="s">
        <v>3920</v>
      </c>
      <c r="G131" s="65">
        <f>$AZW$870</f>
        <v>15852.849999999993</v>
      </c>
      <c r="H131" s="546" t="s">
        <v>4249</v>
      </c>
    </row>
    <row r="132" spans="1:8" s="61" customFormat="1" ht="15.75" customHeight="1">
      <c r="A132" s="452" t="s">
        <v>2685</v>
      </c>
      <c r="B132" s="107" t="s">
        <v>633</v>
      </c>
      <c r="D132" t="s">
        <v>2777</v>
      </c>
      <c r="E132" s="270" t="s">
        <v>3915</v>
      </c>
      <c r="G132" s="65">
        <f>$UA$870</f>
        <v>15765.7</v>
      </c>
      <c r="H132" s="546" t="s">
        <v>4244</v>
      </c>
    </row>
    <row r="133" spans="1:8" s="61" customFormat="1" ht="15.75" customHeight="1">
      <c r="A133" s="452" t="s">
        <v>2686</v>
      </c>
      <c r="B133" s="107" t="s">
        <v>2197</v>
      </c>
      <c r="D133" t="s">
        <v>2804</v>
      </c>
      <c r="E133" s="270" t="s">
        <v>3925</v>
      </c>
      <c r="G133" s="65">
        <f>$ADJ$870</f>
        <v>15627.949999999997</v>
      </c>
      <c r="H133" s="546" t="s">
        <v>2654</v>
      </c>
    </row>
    <row r="134" spans="1:8" s="61" customFormat="1" ht="15.75" customHeight="1">
      <c r="A134" s="452" t="s">
        <v>2687</v>
      </c>
      <c r="B134" s="285" t="s">
        <v>1690</v>
      </c>
      <c r="D134" t="s">
        <v>3868</v>
      </c>
      <c r="E134" s="270" t="s">
        <v>3925</v>
      </c>
      <c r="G134" s="65">
        <f>$ZF$870</f>
        <v>14882.299999999997</v>
      </c>
      <c r="H134" s="546" t="s">
        <v>2654</v>
      </c>
    </row>
    <row r="135" spans="1:8" s="61" customFormat="1" ht="15.75" customHeight="1">
      <c r="A135" s="452" t="s">
        <v>2688</v>
      </c>
      <c r="B135" s="285" t="s">
        <v>1667</v>
      </c>
      <c r="D135" t="s">
        <v>2782</v>
      </c>
      <c r="E135" s="270" t="s">
        <v>3921</v>
      </c>
      <c r="G135" s="65">
        <f>$VB$870</f>
        <v>13916.8</v>
      </c>
      <c r="H135" s="546" t="s">
        <v>2654</v>
      </c>
    </row>
    <row r="136" spans="1:8" s="61" customFormat="1" ht="15.75" customHeight="1">
      <c r="A136" s="452" t="s">
        <v>2689</v>
      </c>
      <c r="B136" s="285" t="s">
        <v>1665</v>
      </c>
      <c r="D136" t="s">
        <v>2795</v>
      </c>
      <c r="E136" s="270" t="s">
        <v>3921</v>
      </c>
      <c r="G136" s="65">
        <f>$VT$870</f>
        <v>13474.600000000004</v>
      </c>
      <c r="H136" s="546" t="s">
        <v>2654</v>
      </c>
    </row>
    <row r="137" spans="1:8" s="61" customFormat="1" ht="15.75" customHeight="1">
      <c r="A137" s="452" t="s">
        <v>2690</v>
      </c>
      <c r="B137" s="107" t="s">
        <v>639</v>
      </c>
      <c r="D137" t="s">
        <v>3870</v>
      </c>
      <c r="E137" s="270" t="s">
        <v>2828</v>
      </c>
      <c r="G137" s="65">
        <f>$AEB$870</f>
        <v>12790.95</v>
      </c>
      <c r="H137" s="546" t="s">
        <v>2654</v>
      </c>
    </row>
    <row r="138" spans="1:8" s="61" customFormat="1" ht="15.75" customHeight="1">
      <c r="A138" s="452" t="s">
        <v>2691</v>
      </c>
      <c r="B138" s="107" t="s">
        <v>2193</v>
      </c>
      <c r="D138" t="s">
        <v>2811</v>
      </c>
      <c r="E138" s="270" t="s">
        <v>3934</v>
      </c>
      <c r="G138" s="65">
        <f>$ASY$870</f>
        <v>12081.69999999999</v>
      </c>
      <c r="H138" s="546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3">
        <f>'Punten per wedstrijd'!C1343</f>
        <v>15</v>
      </c>
      <c r="H147" s="414">
        <f>'Punten per wedstrijd'!D1343</f>
        <v>13</v>
      </c>
      <c r="I147" s="415">
        <f>'Punten per wedstrijd'!E1343</f>
        <v>6</v>
      </c>
      <c r="J147" s="451" t="s">
        <v>0</v>
      </c>
      <c r="K147" s="107" t="s">
        <v>667</v>
      </c>
      <c r="L147" s="61"/>
      <c r="M147" t="s">
        <v>2785</v>
      </c>
      <c r="N147" s="270" t="s">
        <v>3907</v>
      </c>
      <c r="O147" s="61"/>
      <c r="P147" s="9">
        <f>SUM(Puntenklassement!D73)</f>
        <v>9128</v>
      </c>
    </row>
    <row r="148" spans="1:16" s="3" customFormat="1" ht="15.75" customHeight="1">
      <c r="A148" s="451" t="s">
        <v>2</v>
      </c>
      <c r="B148" s="285" t="s">
        <v>1654</v>
      </c>
      <c r="C148" s="61"/>
      <c r="D148" t="s">
        <v>3867</v>
      </c>
      <c r="E148" s="270" t="s">
        <v>3924</v>
      </c>
      <c r="F148" s="61"/>
      <c r="G148" s="413">
        <f>'Punten per wedstrijd'!C1311</f>
        <v>12</v>
      </c>
      <c r="H148" s="414">
        <f>'Punten per wedstrijd'!D1311</f>
        <v>8</v>
      </c>
      <c r="I148" s="415">
        <f>'Punten per wedstrijd'!E1311</f>
        <v>6</v>
      </c>
      <c r="J148" s="451" t="s">
        <v>2</v>
      </c>
      <c r="K148" s="107" t="s">
        <v>2733</v>
      </c>
      <c r="L148" s="61"/>
      <c r="M148" t="s">
        <v>2291</v>
      </c>
      <c r="N148" s="270" t="s">
        <v>2828</v>
      </c>
      <c r="O148" s="61"/>
      <c r="P148" s="9">
        <f>SUM(Puntenklassement!D56)</f>
        <v>9040</v>
      </c>
    </row>
    <row r="149" spans="1:16" s="3" customFormat="1" ht="15.75" customHeight="1">
      <c r="A149" s="451" t="s">
        <v>3</v>
      </c>
      <c r="B149" s="106" t="s">
        <v>1343</v>
      </c>
      <c r="C149" s="61"/>
      <c r="D149" t="s">
        <v>2753</v>
      </c>
      <c r="E149" s="270" t="s">
        <v>3905</v>
      </c>
      <c r="F149" s="61"/>
      <c r="G149" s="413">
        <f>'Punten per wedstrijd'!C1348</f>
        <v>11</v>
      </c>
      <c r="H149" s="414">
        <f>'Punten per wedstrijd'!D1348</f>
        <v>7</v>
      </c>
      <c r="I149" s="415">
        <f>'Punten per wedstrijd'!E1348</f>
        <v>3</v>
      </c>
      <c r="J149" s="451" t="s">
        <v>3</v>
      </c>
      <c r="K149" s="107" t="s">
        <v>2712</v>
      </c>
      <c r="L149" s="61"/>
      <c r="M149" t="s">
        <v>3871</v>
      </c>
      <c r="N149" s="270" t="s">
        <v>3929</v>
      </c>
      <c r="O149" s="61"/>
      <c r="P149" s="9">
        <f>SUM(Puntenklassement!D80)</f>
        <v>9035</v>
      </c>
    </row>
    <row r="150" spans="1:16" s="3" customFormat="1" ht="15.75" customHeight="1">
      <c r="A150" s="451" t="s">
        <v>5</v>
      </c>
      <c r="B150" s="107" t="s">
        <v>2730</v>
      </c>
      <c r="C150" s="61"/>
      <c r="D150" t="s">
        <v>2292</v>
      </c>
      <c r="E150" s="270" t="s">
        <v>2828</v>
      </c>
      <c r="F150" s="61"/>
      <c r="G150" s="413">
        <f>'Punten per wedstrijd'!C1401</f>
        <v>10</v>
      </c>
      <c r="H150" s="414">
        <f>'Punten per wedstrijd'!D1401</f>
        <v>11</v>
      </c>
      <c r="I150" s="415">
        <f>'Punten per wedstrijd'!E1401</f>
        <v>4</v>
      </c>
      <c r="J150" s="451" t="s">
        <v>5</v>
      </c>
      <c r="K150" s="284" t="s">
        <v>3618</v>
      </c>
      <c r="L150" s="61"/>
      <c r="M150" t="s">
        <v>2816</v>
      </c>
      <c r="N150" s="270" t="s">
        <v>3925</v>
      </c>
      <c r="O150" s="61"/>
      <c r="P150" s="9">
        <f>SUM(Puntenklassement!D23)</f>
        <v>9029</v>
      </c>
    </row>
    <row r="151" spans="1:16" s="3" customFormat="1" ht="15.75" customHeight="1">
      <c r="A151" s="451" t="s">
        <v>7</v>
      </c>
      <c r="B151" s="285" t="s">
        <v>1661</v>
      </c>
      <c r="C151" s="61"/>
      <c r="D151" t="s">
        <v>2757</v>
      </c>
      <c r="E151" s="270" t="s">
        <v>2822</v>
      </c>
      <c r="F151" s="61"/>
      <c r="G151" s="413">
        <f>'Punten per wedstrijd'!C1294</f>
        <v>10</v>
      </c>
      <c r="H151" s="414">
        <f>'Punten per wedstrijd'!D1294</f>
        <v>5</v>
      </c>
      <c r="I151" s="415">
        <f>'Punten per wedstrijd'!E1294</f>
        <v>2</v>
      </c>
      <c r="J151" s="451" t="s">
        <v>7</v>
      </c>
      <c r="K151" s="107" t="s">
        <v>2718</v>
      </c>
      <c r="L151" s="61"/>
      <c r="M151" t="s">
        <v>2286</v>
      </c>
      <c r="N151" s="270" t="s">
        <v>2827</v>
      </c>
      <c r="O151" s="61"/>
      <c r="P151" s="9">
        <f>SUM(Puntenklassement!D113)</f>
        <v>8991</v>
      </c>
    </row>
    <row r="152" spans="1:16" s="3" customFormat="1" ht="15.75" customHeight="1">
      <c r="A152" s="451" t="s">
        <v>8</v>
      </c>
      <c r="B152" s="284" t="s">
        <v>3625</v>
      </c>
      <c r="C152" s="61"/>
      <c r="D152" t="s">
        <v>3873</v>
      </c>
      <c r="E152" s="270" t="s">
        <v>3935</v>
      </c>
      <c r="F152" s="61"/>
      <c r="G152" s="413">
        <f>'Punten per wedstrijd'!C1320</f>
        <v>10</v>
      </c>
      <c r="H152" s="414">
        <f>'Punten per wedstrijd'!D1320</f>
        <v>4</v>
      </c>
      <c r="I152" s="415">
        <f>'Punten per wedstrijd'!E1320</f>
        <v>4</v>
      </c>
      <c r="J152" s="451" t="s">
        <v>8</v>
      </c>
      <c r="K152" s="107" t="s">
        <v>2719</v>
      </c>
      <c r="L152" s="61"/>
      <c r="M152" t="s">
        <v>2279</v>
      </c>
      <c r="N152" s="270" t="s">
        <v>2830</v>
      </c>
      <c r="O152" s="61"/>
      <c r="P152" s="9">
        <f>SUM(Puntenklassement!D50)</f>
        <v>8759</v>
      </c>
    </row>
    <row r="153" spans="1:16" s="3" customFormat="1" ht="15.75" customHeight="1">
      <c r="A153" s="451" t="s">
        <v>10</v>
      </c>
      <c r="B153" s="107" t="s">
        <v>694</v>
      </c>
      <c r="C153" s="61"/>
      <c r="D153" t="s">
        <v>2784</v>
      </c>
      <c r="E153" s="270" t="s">
        <v>3905</v>
      </c>
      <c r="F153" s="61"/>
      <c r="G153" s="413">
        <f>'Punten per wedstrijd'!C1381</f>
        <v>9</v>
      </c>
      <c r="H153" s="414">
        <f>'Punten per wedstrijd'!D1381</f>
        <v>8</v>
      </c>
      <c r="I153" s="415">
        <f>'Punten per wedstrijd'!E1381</f>
        <v>7</v>
      </c>
      <c r="J153" s="451" t="s">
        <v>10</v>
      </c>
      <c r="K153" s="284" t="s">
        <v>3649</v>
      </c>
      <c r="L153" s="61"/>
      <c r="M153" t="s">
        <v>2819</v>
      </c>
      <c r="N153" s="270" t="s">
        <v>3935</v>
      </c>
      <c r="O153" s="61"/>
      <c r="P153" s="9">
        <f>SUM(Puntenklassement!D38)</f>
        <v>8686</v>
      </c>
    </row>
    <row r="154" spans="1:16" s="3" customFormat="1" ht="15.75" customHeight="1">
      <c r="A154" s="451" t="s">
        <v>12</v>
      </c>
      <c r="B154" s="284" t="s">
        <v>3639</v>
      </c>
      <c r="C154" s="61"/>
      <c r="D154" t="s">
        <v>3887</v>
      </c>
      <c r="E154" s="270" t="s">
        <v>2837</v>
      </c>
      <c r="F154" s="61"/>
      <c r="G154" s="413">
        <f>'Punten per wedstrijd'!C1382</f>
        <v>9</v>
      </c>
      <c r="H154" s="414">
        <f>'Punten per wedstrijd'!D1382</f>
        <v>4</v>
      </c>
      <c r="I154" s="415">
        <f>'Punten per wedstrijd'!E1382</f>
        <v>3</v>
      </c>
      <c r="J154" s="451" t="s">
        <v>12</v>
      </c>
      <c r="K154" s="107" t="s">
        <v>669</v>
      </c>
      <c r="L154" s="61"/>
      <c r="M154" t="s">
        <v>2766</v>
      </c>
      <c r="N154" s="270" t="s">
        <v>2300</v>
      </c>
      <c r="O154" s="61"/>
      <c r="P154" s="9">
        <f>SUM(Puntenklassement!D95)</f>
        <v>8657</v>
      </c>
    </row>
    <row r="155" spans="1:16" s="61" customFormat="1" ht="15.75" customHeight="1">
      <c r="A155" s="451" t="s">
        <v>14</v>
      </c>
      <c r="B155" s="107" t="s">
        <v>2193</v>
      </c>
      <c r="D155" t="s">
        <v>2811</v>
      </c>
      <c r="E155" s="270" t="s">
        <v>3934</v>
      </c>
      <c r="G155" s="413">
        <f>'Punten per wedstrijd'!C1332</f>
        <v>8</v>
      </c>
      <c r="H155" s="414">
        <f>'Punten per wedstrijd'!D1332</f>
        <v>9</v>
      </c>
      <c r="I155" s="415">
        <f>'Punten per wedstrijd'!E1332</f>
        <v>3</v>
      </c>
      <c r="J155" s="451" t="s">
        <v>14</v>
      </c>
      <c r="K155" s="285" t="s">
        <v>2325</v>
      </c>
      <c r="M155" t="s">
        <v>2796</v>
      </c>
      <c r="N155" s="270" t="s">
        <v>3912</v>
      </c>
      <c r="P155" s="9">
        <f>SUM(Puntenklassement!D59)</f>
        <v>8611</v>
      </c>
    </row>
    <row r="156" spans="1:16" s="3" customFormat="1" ht="15.75" customHeight="1">
      <c r="A156" s="451" t="s">
        <v>16</v>
      </c>
      <c r="B156" s="107" t="s">
        <v>180</v>
      </c>
      <c r="C156" s="61"/>
      <c r="D156" t="s">
        <v>3869</v>
      </c>
      <c r="E156" s="270" t="s">
        <v>2830</v>
      </c>
      <c r="F156" s="61"/>
      <c r="G156" s="413">
        <f>'Punten per wedstrijd'!C1395</f>
        <v>8</v>
      </c>
      <c r="H156" s="414">
        <f>'Punten per wedstrijd'!D1395</f>
        <v>7</v>
      </c>
      <c r="I156" s="415">
        <f>'Punten per wedstrijd'!E1395</f>
        <v>3</v>
      </c>
      <c r="J156" s="451" t="s">
        <v>16</v>
      </c>
      <c r="K156" s="107" t="s">
        <v>687</v>
      </c>
      <c r="L156" s="61"/>
      <c r="M156" t="s">
        <v>2742</v>
      </c>
      <c r="N156" s="270" t="s">
        <v>3896</v>
      </c>
      <c r="O156" s="61"/>
      <c r="P156" s="9">
        <f>SUM(Puntenklassement!D36)</f>
        <v>8608</v>
      </c>
    </row>
    <row r="157" spans="1:16" s="3" customFormat="1" ht="15.75" customHeight="1">
      <c r="A157" s="451" t="s">
        <v>18</v>
      </c>
      <c r="B157" s="107" t="s">
        <v>3627</v>
      </c>
      <c r="C157" s="61"/>
      <c r="D157" t="s">
        <v>3875</v>
      </c>
      <c r="E157" s="270" t="s">
        <v>3932</v>
      </c>
      <c r="F157" s="61"/>
      <c r="G157" s="413">
        <f>'Punten per wedstrijd'!C1327</f>
        <v>8</v>
      </c>
      <c r="H157" s="414">
        <f>'Punten per wedstrijd'!D1327</f>
        <v>6</v>
      </c>
      <c r="I157" s="415">
        <f>'Punten per wedstrijd'!E1327</f>
        <v>5</v>
      </c>
      <c r="J157" s="451" t="s">
        <v>18</v>
      </c>
      <c r="K157" s="107" t="s">
        <v>2710</v>
      </c>
      <c r="L157" s="61"/>
      <c r="M157" t="s">
        <v>2283</v>
      </c>
      <c r="N157" s="270" t="s">
        <v>3929</v>
      </c>
      <c r="O157" s="61"/>
      <c r="P157" s="9">
        <f>SUM(Puntenklassement!D129)</f>
        <v>8500</v>
      </c>
    </row>
    <row r="158" spans="1:16" s="3" customFormat="1" ht="15.75" customHeight="1">
      <c r="A158" s="451" t="s">
        <v>20</v>
      </c>
      <c r="B158" s="107" t="s">
        <v>141</v>
      </c>
      <c r="C158" s="61"/>
      <c r="D158" t="s">
        <v>2770</v>
      </c>
      <c r="E158" s="270" t="s">
        <v>2299</v>
      </c>
      <c r="F158" s="61"/>
      <c r="G158" s="413">
        <f>'Punten per wedstrijd'!C1331</f>
        <v>8</v>
      </c>
      <c r="H158" s="414">
        <f>'Punten per wedstrijd'!D1331</f>
        <v>2</v>
      </c>
      <c r="I158" s="415">
        <f>'Punten per wedstrijd'!E1331</f>
        <v>3</v>
      </c>
      <c r="J158" s="451" t="s">
        <v>20</v>
      </c>
      <c r="K158" s="284" t="s">
        <v>3624</v>
      </c>
      <c r="L158" s="61"/>
      <c r="M158" t="s">
        <v>3872</v>
      </c>
      <c r="N158" s="270" t="s">
        <v>3934</v>
      </c>
      <c r="O158" s="61"/>
      <c r="P158" s="9">
        <f>SUM(Puntenklassement!D49)</f>
        <v>8475</v>
      </c>
    </row>
    <row r="159" spans="1:16" s="3" customFormat="1" ht="15.75" customHeight="1">
      <c r="A159" s="451" t="s">
        <v>22</v>
      </c>
      <c r="B159" s="107" t="s">
        <v>638</v>
      </c>
      <c r="C159" s="61"/>
      <c r="D159" t="s">
        <v>2774</v>
      </c>
      <c r="E159" s="270" t="s">
        <v>3906</v>
      </c>
      <c r="F159" s="61"/>
      <c r="G159" s="413">
        <f>'Punten per wedstrijd'!C1373</f>
        <v>8</v>
      </c>
      <c r="H159" s="414">
        <f>'Punten per wedstrijd'!D1373</f>
        <v>1</v>
      </c>
      <c r="I159" s="415">
        <f>'Punten per wedstrijd'!E1373</f>
        <v>5</v>
      </c>
      <c r="J159" s="451" t="s">
        <v>22</v>
      </c>
      <c r="K159" s="107" t="s">
        <v>2210</v>
      </c>
      <c r="L159" s="61"/>
      <c r="M159" t="s">
        <v>2802</v>
      </c>
      <c r="N159" s="270" t="s">
        <v>3923</v>
      </c>
      <c r="O159" s="61"/>
      <c r="P159" s="9">
        <f>SUM(Puntenklassement!D94)</f>
        <v>8468</v>
      </c>
    </row>
    <row r="160" spans="1:16" s="3" customFormat="1" ht="15.75" customHeight="1">
      <c r="A160" s="451" t="s">
        <v>24</v>
      </c>
      <c r="B160" s="107" t="s">
        <v>700</v>
      </c>
      <c r="C160" s="61"/>
      <c r="D160" t="s">
        <v>2786</v>
      </c>
      <c r="E160" s="270" t="s">
        <v>3903</v>
      </c>
      <c r="F160" s="61"/>
      <c r="G160" s="413">
        <f>'Punten per wedstrijd'!C1329</f>
        <v>7</v>
      </c>
      <c r="H160" s="414">
        <f>'Punten per wedstrijd'!D1329</f>
        <v>11</v>
      </c>
      <c r="I160" s="415">
        <f>'Punten per wedstrijd'!E1329</f>
        <v>3</v>
      </c>
      <c r="J160" s="451" t="s">
        <v>24</v>
      </c>
      <c r="K160" s="107" t="s">
        <v>153</v>
      </c>
      <c r="L160" s="61"/>
      <c r="M160" t="s">
        <v>3865</v>
      </c>
      <c r="N160" s="270" t="s">
        <v>3917</v>
      </c>
      <c r="O160" s="61"/>
      <c r="P160" s="9">
        <f>SUM(Puntenklassement!D21)</f>
        <v>8467</v>
      </c>
    </row>
    <row r="161" spans="1:16" s="3" customFormat="1" ht="15.75" customHeight="1">
      <c r="A161" s="451" t="s">
        <v>26</v>
      </c>
      <c r="B161" s="107" t="s">
        <v>2734</v>
      </c>
      <c r="C161" s="61"/>
      <c r="D161" t="s">
        <v>2285</v>
      </c>
      <c r="E161" s="270" t="s">
        <v>2827</v>
      </c>
      <c r="F161" s="61"/>
      <c r="G161" s="413">
        <f>'Punten per wedstrijd'!C1357</f>
        <v>7</v>
      </c>
      <c r="H161" s="414">
        <f>'Punten per wedstrijd'!D1357</f>
        <v>10</v>
      </c>
      <c r="I161" s="415">
        <f>'Punten per wedstrijd'!E1357</f>
        <v>4</v>
      </c>
      <c r="J161" s="451" t="s">
        <v>26</v>
      </c>
      <c r="K161" s="106" t="s">
        <v>1345</v>
      </c>
      <c r="L161" s="61"/>
      <c r="M161" t="s">
        <v>3863</v>
      </c>
      <c r="N161" s="270" t="s">
        <v>3910</v>
      </c>
      <c r="O161" s="61"/>
      <c r="P161" s="9">
        <f>SUM(Puntenklassement!D82)</f>
        <v>8406</v>
      </c>
    </row>
    <row r="162" spans="1:16" s="3" customFormat="1" ht="15.75" customHeight="1">
      <c r="A162" s="451" t="s">
        <v>28</v>
      </c>
      <c r="B162" s="284" t="s">
        <v>3642</v>
      </c>
      <c r="C162" s="61"/>
      <c r="D162" t="s">
        <v>3891</v>
      </c>
      <c r="E162" s="270" t="s">
        <v>3920</v>
      </c>
      <c r="F162" s="61"/>
      <c r="G162" s="413">
        <f>'Punten per wedstrijd'!C1400</f>
        <v>7</v>
      </c>
      <c r="H162" s="414">
        <f>'Punten per wedstrijd'!D1400</f>
        <v>8</v>
      </c>
      <c r="I162" s="415">
        <f>'Punten per wedstrijd'!E1400</f>
        <v>3</v>
      </c>
      <c r="J162" s="451" t="s">
        <v>28</v>
      </c>
      <c r="K162" s="284" t="s">
        <v>3642</v>
      </c>
      <c r="L162" s="61"/>
      <c r="M162" t="s">
        <v>3891</v>
      </c>
      <c r="N162" s="270" t="s">
        <v>3920</v>
      </c>
      <c r="O162" s="61"/>
      <c r="P162" s="9">
        <f>SUM(Puntenklassement!D133)</f>
        <v>8387</v>
      </c>
    </row>
    <row r="163" spans="1:16" s="3" customFormat="1" ht="15.75" customHeight="1">
      <c r="A163" s="451" t="s">
        <v>30</v>
      </c>
      <c r="B163" s="285" t="s">
        <v>1664</v>
      </c>
      <c r="C163" s="61"/>
      <c r="D163" t="s">
        <v>3864</v>
      </c>
      <c r="E163" s="270" t="s">
        <v>3915</v>
      </c>
      <c r="F163" s="61"/>
      <c r="G163" s="413">
        <f>'Punten per wedstrijd'!C1277</f>
        <v>7</v>
      </c>
      <c r="H163" s="414">
        <f>'Punten per wedstrijd'!D1277</f>
        <v>7</v>
      </c>
      <c r="I163" s="415">
        <f>'Punten per wedstrijd'!E1277</f>
        <v>1</v>
      </c>
      <c r="J163" s="451" t="s">
        <v>30</v>
      </c>
      <c r="K163" s="285" t="s">
        <v>17</v>
      </c>
      <c r="L163" s="61"/>
      <c r="M163" t="s">
        <v>2779</v>
      </c>
      <c r="N163" s="270" t="s">
        <v>3900</v>
      </c>
      <c r="O163" s="61"/>
      <c r="P163" s="9">
        <f>SUM(Puntenklassement!D45)</f>
        <v>8385</v>
      </c>
    </row>
    <row r="164" spans="1:16" s="3" customFormat="1" ht="15.75" customHeight="1">
      <c r="A164" s="451" t="s">
        <v>32</v>
      </c>
      <c r="B164" s="107" t="s">
        <v>667</v>
      </c>
      <c r="C164" s="61"/>
      <c r="D164" t="s">
        <v>2785</v>
      </c>
      <c r="E164" s="270" t="s">
        <v>3907</v>
      </c>
      <c r="F164" s="61"/>
      <c r="G164" s="413">
        <f>'Punten per wedstrijd'!C1340</f>
        <v>7</v>
      </c>
      <c r="H164" s="414">
        <f>'Punten per wedstrijd'!D1340</f>
        <v>5</v>
      </c>
      <c r="I164" s="415">
        <f>'Punten per wedstrijd'!E1340</f>
        <v>1</v>
      </c>
      <c r="J164" s="451" t="s">
        <v>32</v>
      </c>
      <c r="K164" s="284" t="s">
        <v>3623</v>
      </c>
      <c r="L164" s="61"/>
      <c r="M164" t="s">
        <v>2849</v>
      </c>
      <c r="N164" s="270" t="s">
        <v>3938</v>
      </c>
      <c r="O164" s="61"/>
      <c r="P164" s="9">
        <f>SUM(Puntenklassement!D46)</f>
        <v>8364</v>
      </c>
    </row>
    <row r="165" spans="1:16" s="3" customFormat="1" ht="15.75" customHeight="1">
      <c r="A165" s="451" t="s">
        <v>34</v>
      </c>
      <c r="B165" s="284" t="s">
        <v>3640</v>
      </c>
      <c r="C165" s="61"/>
      <c r="D165" t="s">
        <v>3889</v>
      </c>
      <c r="E165" s="270" t="s">
        <v>3932</v>
      </c>
      <c r="F165" s="61"/>
      <c r="G165" s="413">
        <f>'Punten per wedstrijd'!C1388</f>
        <v>7</v>
      </c>
      <c r="H165" s="414">
        <f>'Punten per wedstrijd'!D1388</f>
        <v>4</v>
      </c>
      <c r="I165" s="415">
        <f>'Punten per wedstrijd'!E1388</f>
        <v>3</v>
      </c>
      <c r="J165" s="451" t="s">
        <v>34</v>
      </c>
      <c r="K165" s="107" t="s">
        <v>2724</v>
      </c>
      <c r="L165" s="61"/>
      <c r="M165" t="s">
        <v>2295</v>
      </c>
      <c r="N165" s="270" t="s">
        <v>2828</v>
      </c>
      <c r="O165" s="61"/>
      <c r="P165" s="9">
        <f>SUM(Puntenklassement!D100)</f>
        <v>8303</v>
      </c>
    </row>
    <row r="166" spans="1:16" s="3" customFormat="1" ht="15.75" customHeight="1">
      <c r="A166" s="451" t="s">
        <v>36</v>
      </c>
      <c r="B166" s="285" t="s">
        <v>1665</v>
      </c>
      <c r="C166" s="61"/>
      <c r="D166" t="s">
        <v>2795</v>
      </c>
      <c r="E166" s="270" t="s">
        <v>3921</v>
      </c>
      <c r="F166" s="61"/>
      <c r="G166" s="413">
        <f>'Punten per wedstrijd'!C1289</f>
        <v>7</v>
      </c>
      <c r="H166" s="414">
        <f>'Punten per wedstrijd'!D1289</f>
        <v>3</v>
      </c>
      <c r="I166" s="415">
        <f>'Punten per wedstrijd'!E1289</f>
        <v>7</v>
      </c>
      <c r="J166" s="451" t="s">
        <v>36</v>
      </c>
      <c r="K166" s="284" t="s">
        <v>3633</v>
      </c>
      <c r="L166" s="61"/>
      <c r="M166" t="s">
        <v>3881</v>
      </c>
      <c r="N166" s="270" t="s">
        <v>3935</v>
      </c>
      <c r="O166" s="61"/>
      <c r="P166" s="9">
        <f>SUM(Puntenklassement!D85)</f>
        <v>8220</v>
      </c>
    </row>
    <row r="167" spans="1:16" s="3" customFormat="1" ht="15.75" customHeight="1">
      <c r="A167" s="451" t="s">
        <v>38</v>
      </c>
      <c r="B167" s="285" t="s">
        <v>2325</v>
      </c>
      <c r="C167" s="61"/>
      <c r="D167" t="s">
        <v>2796</v>
      </c>
      <c r="E167" s="270" t="s">
        <v>3912</v>
      </c>
      <c r="F167" s="61"/>
      <c r="G167" s="413">
        <f>'Punten per wedstrijd'!C1326</f>
        <v>7</v>
      </c>
      <c r="H167" s="414">
        <f>'Punten per wedstrijd'!D1326</f>
        <v>1</v>
      </c>
      <c r="I167" s="415">
        <f>'Punten per wedstrijd'!E1326</f>
        <v>3</v>
      </c>
      <c r="J167" s="451" t="s">
        <v>38</v>
      </c>
      <c r="K167" s="107" t="s">
        <v>2725</v>
      </c>
      <c r="L167" s="61"/>
      <c r="M167" t="s">
        <v>2276</v>
      </c>
      <c r="N167" s="270" t="s">
        <v>2827</v>
      </c>
      <c r="O167" s="61"/>
      <c r="P167" s="9">
        <f>SUM(Puntenklassement!D40)</f>
        <v>8197</v>
      </c>
    </row>
    <row r="168" spans="1:16" s="3" customFormat="1" ht="15.75" customHeight="1">
      <c r="A168" s="451" t="s">
        <v>145</v>
      </c>
      <c r="B168" s="107" t="s">
        <v>153</v>
      </c>
      <c r="C168" s="61"/>
      <c r="D168" t="s">
        <v>3865</v>
      </c>
      <c r="E168" s="270" t="s">
        <v>3917</v>
      </c>
      <c r="F168" s="61"/>
      <c r="G168" s="413">
        <f>'Punten per wedstrijd'!C1288</f>
        <v>6</v>
      </c>
      <c r="H168" s="414">
        <f>'Punten per wedstrijd'!D1288</f>
        <v>12</v>
      </c>
      <c r="I168" s="415">
        <f>'Punten per wedstrijd'!E1288</f>
        <v>7</v>
      </c>
      <c r="J168" s="451" t="s">
        <v>145</v>
      </c>
      <c r="K168" s="107" t="s">
        <v>2195</v>
      </c>
      <c r="L168" s="61"/>
      <c r="M168" t="s">
        <v>2783</v>
      </c>
      <c r="N168" s="270" t="s">
        <v>2825</v>
      </c>
      <c r="O168" s="61"/>
      <c r="P168" s="9">
        <f>SUM(Puntenklassement!D7)</f>
        <v>8149</v>
      </c>
    </row>
    <row r="169" spans="1:16" s="3" customFormat="1" ht="15.75" customHeight="1">
      <c r="A169" s="451" t="s">
        <v>146</v>
      </c>
      <c r="B169" s="284" t="s">
        <v>3621</v>
      </c>
      <c r="C169" s="61"/>
      <c r="D169" t="s">
        <v>2820</v>
      </c>
      <c r="E169" s="270" t="s">
        <v>3937</v>
      </c>
      <c r="F169" s="61"/>
      <c r="G169" s="413">
        <f>'Punten per wedstrijd'!C1308</f>
        <v>6</v>
      </c>
      <c r="H169" s="414">
        <f>'Punten per wedstrijd'!D1308</f>
        <v>5</v>
      </c>
      <c r="I169" s="415">
        <f>'Punten per wedstrijd'!E1308</f>
        <v>5</v>
      </c>
      <c r="J169" s="451" t="s">
        <v>146</v>
      </c>
      <c r="K169" s="107" t="s">
        <v>2716</v>
      </c>
      <c r="L169" s="61"/>
      <c r="M169" t="s">
        <v>2294</v>
      </c>
      <c r="N169" s="270" t="s">
        <v>3932</v>
      </c>
      <c r="O169" s="61"/>
      <c r="P169" s="9">
        <f>SUM(Puntenklassement!D34)</f>
        <v>8133</v>
      </c>
    </row>
    <row r="170" spans="1:16" s="3" customFormat="1" ht="15.75" customHeight="1">
      <c r="A170" s="451" t="s">
        <v>147</v>
      </c>
      <c r="B170" s="285" t="s">
        <v>1668</v>
      </c>
      <c r="C170" s="61"/>
      <c r="D170" t="s">
        <v>2765</v>
      </c>
      <c r="E170" s="270" t="s">
        <v>3903</v>
      </c>
      <c r="F170" s="61"/>
      <c r="G170" s="413">
        <f>'Punten per wedstrijd'!C1337</f>
        <v>6</v>
      </c>
      <c r="H170" s="414">
        <f>'Punten per wedstrijd'!D1337</f>
        <v>4</v>
      </c>
      <c r="I170" s="415">
        <f>'Punten per wedstrijd'!E1337</f>
        <v>3</v>
      </c>
      <c r="J170" s="451" t="s">
        <v>147</v>
      </c>
      <c r="K170" s="107" t="s">
        <v>694</v>
      </c>
      <c r="L170" s="61"/>
      <c r="M170" t="s">
        <v>2784</v>
      </c>
      <c r="N170" s="270" t="s">
        <v>3905</v>
      </c>
      <c r="O170" s="61"/>
      <c r="P170" s="9">
        <f>SUM(Puntenklassement!D114)</f>
        <v>8099</v>
      </c>
    </row>
    <row r="171" spans="1:16" s="3" customFormat="1" ht="15.75" customHeight="1">
      <c r="A171" s="451" t="s">
        <v>151</v>
      </c>
      <c r="B171" s="285" t="s">
        <v>1657</v>
      </c>
      <c r="C171" s="61"/>
      <c r="D171" t="s">
        <v>2788</v>
      </c>
      <c r="E171" s="270" t="s">
        <v>3920</v>
      </c>
      <c r="F171" s="61"/>
      <c r="G171" s="413">
        <f>'Punten per wedstrijd'!C1270</f>
        <v>6</v>
      </c>
      <c r="H171" s="414">
        <f>'Punten per wedstrijd'!D1270</f>
        <v>4</v>
      </c>
      <c r="I171" s="415">
        <f>'Punten per wedstrijd'!E1270</f>
        <v>2</v>
      </c>
      <c r="J171" s="451" t="s">
        <v>151</v>
      </c>
      <c r="K171" s="284" t="s">
        <v>21</v>
      </c>
      <c r="L171" s="61"/>
      <c r="M171" t="s">
        <v>2754</v>
      </c>
      <c r="N171" s="270" t="s">
        <v>3892</v>
      </c>
      <c r="O171" s="61"/>
      <c r="P171" s="9">
        <f>SUM(Puntenklassement!D63)</f>
        <v>8062</v>
      </c>
    </row>
    <row r="172" spans="1:16" s="3" customFormat="1" ht="15.75" customHeight="1">
      <c r="A172" s="451" t="s">
        <v>157</v>
      </c>
      <c r="B172" s="107" t="s">
        <v>2716</v>
      </c>
      <c r="C172" s="61"/>
      <c r="D172" t="s">
        <v>2294</v>
      </c>
      <c r="E172" s="270" t="s">
        <v>3932</v>
      </c>
      <c r="F172" s="61"/>
      <c r="G172" s="413">
        <f>'Punten per wedstrijd'!C1301</f>
        <v>6</v>
      </c>
      <c r="H172" s="414">
        <f>'Punten per wedstrijd'!D1301</f>
        <v>3</v>
      </c>
      <c r="I172" s="415">
        <f>'Punten per wedstrijd'!E1301</f>
        <v>4</v>
      </c>
      <c r="J172" s="451" t="s">
        <v>157</v>
      </c>
      <c r="K172" s="284" t="s">
        <v>3639</v>
      </c>
      <c r="L172" s="61"/>
      <c r="M172" t="s">
        <v>3887</v>
      </c>
      <c r="N172" s="270" t="s">
        <v>2837</v>
      </c>
      <c r="O172" s="61"/>
      <c r="P172" s="9">
        <f>SUM(Puntenklassement!D115)</f>
        <v>8050</v>
      </c>
    </row>
    <row r="173" spans="1:16" s="3" customFormat="1" ht="15.75" customHeight="1">
      <c r="A173" s="451" t="s">
        <v>159</v>
      </c>
      <c r="B173" s="284" t="s">
        <v>3649</v>
      </c>
      <c r="C173" s="61"/>
      <c r="D173" t="s">
        <v>2819</v>
      </c>
      <c r="E173" s="270" t="s">
        <v>3935</v>
      </c>
      <c r="F173" s="61"/>
      <c r="G173" s="413">
        <f>'Punten per wedstrijd'!C1305</f>
        <v>6</v>
      </c>
      <c r="H173" s="414">
        <f>'Punten per wedstrijd'!D1305</f>
        <v>3</v>
      </c>
      <c r="I173" s="415">
        <f>'Punten per wedstrijd'!E1305</f>
        <v>3</v>
      </c>
      <c r="J173" s="451" t="s">
        <v>159</v>
      </c>
      <c r="K173" s="106" t="s">
        <v>1351</v>
      </c>
      <c r="L173" s="61"/>
      <c r="M173" t="s">
        <v>2749</v>
      </c>
      <c r="N173" s="270" t="s">
        <v>3894</v>
      </c>
      <c r="O173" s="61"/>
      <c r="P173" s="9">
        <f>SUM(Puntenklassement!D123)</f>
        <v>7979</v>
      </c>
    </row>
    <row r="174" spans="1:16" s="3" customFormat="1" ht="15.75" customHeight="1">
      <c r="A174" s="451" t="s">
        <v>160</v>
      </c>
      <c r="B174" s="107" t="s">
        <v>2217</v>
      </c>
      <c r="C174" s="61"/>
      <c r="D174" t="s">
        <v>2791</v>
      </c>
      <c r="E174" s="270" t="s">
        <v>2830</v>
      </c>
      <c r="F174" s="61"/>
      <c r="G174" s="413">
        <f>'Punten per wedstrijd'!C1397</f>
        <v>6</v>
      </c>
      <c r="H174" s="414">
        <f>'Punten per wedstrijd'!D1397</f>
        <v>1</v>
      </c>
      <c r="I174" s="415">
        <f>'Punten per wedstrijd'!E1397</f>
        <v>3</v>
      </c>
      <c r="J174" s="451" t="s">
        <v>160</v>
      </c>
      <c r="K174" s="107" t="s">
        <v>704</v>
      </c>
      <c r="L174" s="61"/>
      <c r="M174" t="s">
        <v>2744</v>
      </c>
      <c r="N174" s="270" t="s">
        <v>3898</v>
      </c>
      <c r="O174" s="61"/>
      <c r="P174" s="9">
        <f>SUM(Puntenklassement!D57)</f>
        <v>7965</v>
      </c>
    </row>
    <row r="175" spans="1:16" s="3" customFormat="1" ht="15.75" customHeight="1">
      <c r="A175" s="451" t="s">
        <v>161</v>
      </c>
      <c r="B175" s="107" t="s">
        <v>2196</v>
      </c>
      <c r="C175" s="61"/>
      <c r="D175" t="s">
        <v>2801</v>
      </c>
      <c r="E175" s="270" t="s">
        <v>3918</v>
      </c>
      <c r="F175" s="61"/>
      <c r="G175" s="413">
        <f>'Punten per wedstrijd'!C1287</f>
        <v>6</v>
      </c>
      <c r="H175" s="414">
        <f>'Punten per wedstrijd'!D1287</f>
        <v>1</v>
      </c>
      <c r="I175" s="415">
        <f>'Punten per wedstrijd'!E1287</f>
        <v>0</v>
      </c>
      <c r="J175" s="451" t="s">
        <v>161</v>
      </c>
      <c r="K175" s="284" t="s">
        <v>3640</v>
      </c>
      <c r="L175" s="61"/>
      <c r="M175" t="s">
        <v>3889</v>
      </c>
      <c r="N175" s="270" t="s">
        <v>3932</v>
      </c>
      <c r="O175" s="61"/>
      <c r="P175" s="9">
        <f>SUM(Puntenklassement!D121)</f>
        <v>7940</v>
      </c>
    </row>
    <row r="176" spans="1:16" s="3" customFormat="1" ht="15.75" customHeight="1">
      <c r="A176" s="451" t="s">
        <v>163</v>
      </c>
      <c r="B176" s="107" t="s">
        <v>2725</v>
      </c>
      <c r="C176" s="61"/>
      <c r="D176" t="s">
        <v>2276</v>
      </c>
      <c r="E176" s="270" t="s">
        <v>2827</v>
      </c>
      <c r="F176" s="61"/>
      <c r="G176" s="413">
        <f>'Punten per wedstrijd'!C1307</f>
        <v>5</v>
      </c>
      <c r="H176" s="414">
        <f>'Punten per wedstrijd'!D1307</f>
        <v>14</v>
      </c>
      <c r="I176" s="415">
        <f>'Punten per wedstrijd'!E1307</f>
        <v>8</v>
      </c>
      <c r="J176" s="451" t="s">
        <v>163</v>
      </c>
      <c r="K176" s="284" t="s">
        <v>142</v>
      </c>
      <c r="L176" s="61"/>
      <c r="M176" t="s">
        <v>2761</v>
      </c>
      <c r="N176" s="270" t="s">
        <v>2298</v>
      </c>
      <c r="O176" s="61"/>
      <c r="P176" s="9">
        <f>SUM(Puntenklassement!D97)</f>
        <v>7928</v>
      </c>
    </row>
    <row r="177" spans="1:16" s="3" customFormat="1" ht="15.75" customHeight="1">
      <c r="A177" s="451" t="s">
        <v>274</v>
      </c>
      <c r="B177" s="285" t="s">
        <v>31</v>
      </c>
      <c r="C177" s="61"/>
      <c r="D177" t="s">
        <v>2759</v>
      </c>
      <c r="E177" s="270" t="s">
        <v>2299</v>
      </c>
      <c r="F177" s="61"/>
      <c r="G177" s="413">
        <f>'Punten per wedstrijd'!C1379</f>
        <v>5</v>
      </c>
      <c r="H177" s="414">
        <f>'Punten per wedstrijd'!D1379</f>
        <v>11</v>
      </c>
      <c r="I177" s="415">
        <f>'Punten per wedstrijd'!E1379</f>
        <v>4</v>
      </c>
      <c r="J177" s="451" t="s">
        <v>274</v>
      </c>
      <c r="K177" s="107" t="s">
        <v>2715</v>
      </c>
      <c r="L177" s="61"/>
      <c r="M177" t="s">
        <v>2167</v>
      </c>
      <c r="N177" s="270" t="s">
        <v>3929</v>
      </c>
      <c r="O177" s="61"/>
      <c r="P177" s="9">
        <f>SUM(Puntenklassement!D61)</f>
        <v>7924</v>
      </c>
    </row>
    <row r="178" spans="1:16" s="3" customFormat="1" ht="15.75" customHeight="1">
      <c r="A178" s="451" t="s">
        <v>275</v>
      </c>
      <c r="B178" s="284" t="s">
        <v>3618</v>
      </c>
      <c r="C178" s="61"/>
      <c r="D178" t="s">
        <v>2816</v>
      </c>
      <c r="E178" s="270" t="s">
        <v>3925</v>
      </c>
      <c r="F178" s="61"/>
      <c r="G178" s="413">
        <f>'Punten per wedstrijd'!C1290</f>
        <v>5</v>
      </c>
      <c r="H178" s="414">
        <f>'Punten per wedstrijd'!D1290</f>
        <v>10</v>
      </c>
      <c r="I178" s="415">
        <f>'Punten per wedstrijd'!E1290</f>
        <v>1</v>
      </c>
      <c r="J178" s="451" t="s">
        <v>275</v>
      </c>
      <c r="K178" s="107" t="s">
        <v>2726</v>
      </c>
      <c r="L178" s="61"/>
      <c r="M178" t="s">
        <v>2281</v>
      </c>
      <c r="N178" s="270" t="s">
        <v>3913</v>
      </c>
      <c r="O178" s="61"/>
      <c r="P178" s="9">
        <f>SUM(Puntenklassement!D68)</f>
        <v>7903</v>
      </c>
    </row>
    <row r="179" spans="1:16" s="3" customFormat="1" ht="15.75" customHeight="1">
      <c r="A179" s="451" t="s">
        <v>276</v>
      </c>
      <c r="B179" s="107" t="s">
        <v>687</v>
      </c>
      <c r="C179" s="61"/>
      <c r="D179" t="s">
        <v>2742</v>
      </c>
      <c r="E179" s="270" t="s">
        <v>3896</v>
      </c>
      <c r="F179" s="61"/>
      <c r="G179" s="413">
        <f>'Punten per wedstrijd'!C1303</f>
        <v>5</v>
      </c>
      <c r="H179" s="414">
        <f>'Punten per wedstrijd'!D1303</f>
        <v>8</v>
      </c>
      <c r="I179" s="415">
        <f>'Punten per wedstrijd'!E1303</f>
        <v>10</v>
      </c>
      <c r="J179" s="451" t="s">
        <v>276</v>
      </c>
      <c r="K179" s="106" t="s">
        <v>1337</v>
      </c>
      <c r="L179" s="84"/>
      <c r="M179" t="s">
        <v>2750</v>
      </c>
      <c r="N179" s="270" t="s">
        <v>2821</v>
      </c>
      <c r="O179" s="61"/>
      <c r="P179" s="9">
        <f>SUM(Puntenklassement!D6)</f>
        <v>7863</v>
      </c>
    </row>
    <row r="180" spans="1:16" s="3" customFormat="1" ht="15.75" customHeight="1">
      <c r="A180" s="451" t="s">
        <v>277</v>
      </c>
      <c r="B180" s="284" t="s">
        <v>3634</v>
      </c>
      <c r="C180" s="61"/>
      <c r="D180" t="s">
        <v>3882</v>
      </c>
      <c r="E180" s="270" t="s">
        <v>3933</v>
      </c>
      <c r="F180" s="61"/>
      <c r="G180" s="413">
        <f>'Punten per wedstrijd'!C1358</f>
        <v>5</v>
      </c>
      <c r="H180" s="414">
        <f>'Punten per wedstrijd'!D1358</f>
        <v>8</v>
      </c>
      <c r="I180" s="415">
        <f>'Punten per wedstrijd'!E1358</f>
        <v>2</v>
      </c>
      <c r="J180" s="451" t="s">
        <v>277</v>
      </c>
      <c r="K180" s="107" t="s">
        <v>2193</v>
      </c>
      <c r="L180" s="61"/>
      <c r="M180" t="s">
        <v>2811</v>
      </c>
      <c r="N180" s="270" t="s">
        <v>3934</v>
      </c>
      <c r="O180" s="61"/>
      <c r="P180" s="9">
        <f>SUM(Puntenklassement!D65)</f>
        <v>7844</v>
      </c>
    </row>
    <row r="181" spans="1:16" s="3" customFormat="1" ht="15.75" customHeight="1">
      <c r="A181" s="451" t="s">
        <v>640</v>
      </c>
      <c r="B181" s="284" t="s">
        <v>3635</v>
      </c>
      <c r="C181" s="61"/>
      <c r="D181" t="s">
        <v>3883</v>
      </c>
      <c r="E181" s="270" t="s">
        <v>2835</v>
      </c>
      <c r="F181" s="61"/>
      <c r="G181" s="413">
        <f>'Punten per wedstrijd'!C1359</f>
        <v>5</v>
      </c>
      <c r="H181" s="414">
        <f>'Punten per wedstrijd'!D1359</f>
        <v>5</v>
      </c>
      <c r="I181" s="415">
        <f>'Punten per wedstrijd'!E1359</f>
        <v>7</v>
      </c>
      <c r="J181" s="451" t="s">
        <v>640</v>
      </c>
      <c r="K181" s="107" t="s">
        <v>668</v>
      </c>
      <c r="L181" s="61"/>
      <c r="M181" t="s">
        <v>2762</v>
      </c>
      <c r="N181" s="270" t="s">
        <v>2300</v>
      </c>
      <c r="O181" s="61"/>
      <c r="P181" s="9">
        <f>SUM(Puntenklassement!D76)</f>
        <v>7817</v>
      </c>
    </row>
    <row r="182" spans="1:16" s="3" customFormat="1" ht="15.75" customHeight="1">
      <c r="A182" s="451" t="s">
        <v>641</v>
      </c>
      <c r="B182" s="285" t="s">
        <v>1</v>
      </c>
      <c r="C182" s="61"/>
      <c r="D182" t="s">
        <v>2800</v>
      </c>
      <c r="E182" s="270" t="s">
        <v>3921</v>
      </c>
      <c r="F182" s="61"/>
      <c r="G182" s="413">
        <f>'Punten per wedstrijd'!C1275</f>
        <v>5</v>
      </c>
      <c r="H182" s="414">
        <f>'Punten per wedstrijd'!D1275</f>
        <v>4</v>
      </c>
      <c r="I182" s="415">
        <f>'Punten per wedstrijd'!E1275</f>
        <v>1</v>
      </c>
      <c r="J182" s="451" t="s">
        <v>641</v>
      </c>
      <c r="K182" s="285" t="s">
        <v>1666</v>
      </c>
      <c r="L182" s="61"/>
      <c r="M182" t="s">
        <v>2764</v>
      </c>
      <c r="N182" s="270" t="s">
        <v>3910</v>
      </c>
      <c r="O182" s="61"/>
      <c r="P182" s="9">
        <f>SUM(Puntenklassement!D30)</f>
        <v>7816</v>
      </c>
    </row>
    <row r="183" spans="1:16" s="3" customFormat="1" ht="15.75" customHeight="1">
      <c r="A183" s="451" t="s">
        <v>642</v>
      </c>
      <c r="B183" s="284" t="s">
        <v>3622</v>
      </c>
      <c r="C183" s="61"/>
      <c r="D183" t="s">
        <v>2834</v>
      </c>
      <c r="E183" s="270" t="s">
        <v>3920</v>
      </c>
      <c r="F183" s="61"/>
      <c r="G183" s="413">
        <f>'Punten per wedstrijd'!C1310</f>
        <v>5</v>
      </c>
      <c r="H183" s="414">
        <f>'Punten per wedstrijd'!D1310</f>
        <v>4</v>
      </c>
      <c r="I183" s="415">
        <f>'Punten per wedstrijd'!E1310</f>
        <v>1</v>
      </c>
      <c r="J183" s="451" t="s">
        <v>642</v>
      </c>
      <c r="K183" s="107" t="s">
        <v>2708</v>
      </c>
      <c r="L183" s="61"/>
      <c r="M183" t="s">
        <v>2287</v>
      </c>
      <c r="N183" s="270" t="s">
        <v>3931</v>
      </c>
      <c r="O183" s="61"/>
      <c r="P183" s="9">
        <f>SUM(Puntenklassement!D89)</f>
        <v>7811</v>
      </c>
    </row>
    <row r="184" spans="1:16" s="3" customFormat="1" ht="15.75" customHeight="1">
      <c r="A184" s="451" t="s">
        <v>644</v>
      </c>
      <c r="B184" s="107" t="s">
        <v>2709</v>
      </c>
      <c r="C184" s="61"/>
      <c r="D184" t="s">
        <v>2290</v>
      </c>
      <c r="E184" s="270" t="s">
        <v>3927</v>
      </c>
      <c r="F184" s="61"/>
      <c r="G184" s="413">
        <f>'Punten per wedstrijd'!C1403</f>
        <v>5</v>
      </c>
      <c r="H184" s="414">
        <f>'Punten per wedstrijd'!D1403</f>
        <v>3</v>
      </c>
      <c r="I184" s="415">
        <f>'Punten per wedstrijd'!E1403</f>
        <v>2</v>
      </c>
      <c r="J184" s="451" t="s">
        <v>644</v>
      </c>
      <c r="K184" s="107" t="s">
        <v>2717</v>
      </c>
      <c r="L184" s="61"/>
      <c r="M184" t="s">
        <v>2289</v>
      </c>
      <c r="N184" s="270" t="s">
        <v>3928</v>
      </c>
      <c r="O184" s="61"/>
      <c r="P184" s="9">
        <f>SUM(Puntenklassement!D12)</f>
        <v>7803</v>
      </c>
    </row>
    <row r="185" spans="1:16" s="3" customFormat="1" ht="15.75" customHeight="1">
      <c r="A185" s="451" t="s">
        <v>650</v>
      </c>
      <c r="B185" s="107" t="s">
        <v>675</v>
      </c>
      <c r="C185" s="61"/>
      <c r="D185" t="s">
        <v>3862</v>
      </c>
      <c r="E185" s="270" t="s">
        <v>3918</v>
      </c>
      <c r="F185" s="61"/>
      <c r="G185" s="413">
        <f>'Punten per wedstrijd'!C1283</f>
        <v>5</v>
      </c>
      <c r="H185" s="414">
        <f>'Punten per wedstrijd'!D1283</f>
        <v>2</v>
      </c>
      <c r="I185" s="415">
        <f>'Punten per wedstrijd'!E1283</f>
        <v>2</v>
      </c>
      <c r="J185" s="451" t="s">
        <v>650</v>
      </c>
      <c r="K185" s="284" t="s">
        <v>3635</v>
      </c>
      <c r="L185" s="61"/>
      <c r="M185" t="s">
        <v>3883</v>
      </c>
      <c r="N185" s="270" t="s">
        <v>2835</v>
      </c>
      <c r="O185" s="61"/>
      <c r="P185" s="9">
        <f>SUM(Puntenklassement!D92)</f>
        <v>7774</v>
      </c>
    </row>
    <row r="186" spans="1:16" s="3" customFormat="1" ht="15.75" customHeight="1">
      <c r="A186" s="451" t="s">
        <v>652</v>
      </c>
      <c r="B186" s="107" t="s">
        <v>2720</v>
      </c>
      <c r="C186" s="61"/>
      <c r="D186" t="s">
        <v>2274</v>
      </c>
      <c r="E186" s="270" t="s">
        <v>3929</v>
      </c>
      <c r="F186" s="61"/>
      <c r="G186" s="413">
        <f>'Punten per wedstrijd'!C1293</f>
        <v>5</v>
      </c>
      <c r="H186" s="414">
        <f>'Punten per wedstrijd'!D1293</f>
        <v>1</v>
      </c>
      <c r="I186" s="415">
        <f>'Punten per wedstrijd'!E1293</f>
        <v>3</v>
      </c>
      <c r="J186" s="451" t="s">
        <v>652</v>
      </c>
      <c r="K186" s="284" t="s">
        <v>3614</v>
      </c>
      <c r="L186" s="61"/>
      <c r="M186" t="s">
        <v>2812</v>
      </c>
      <c r="N186" s="270" t="s">
        <v>3935</v>
      </c>
      <c r="O186" s="61"/>
      <c r="P186" s="9">
        <f>SUM(Puntenklassement!D5)</f>
        <v>7762</v>
      </c>
    </row>
    <row r="187" spans="1:16" s="3" customFormat="1" ht="15.75" customHeight="1">
      <c r="A187" s="451" t="s">
        <v>655</v>
      </c>
      <c r="B187" s="285" t="s">
        <v>1649</v>
      </c>
      <c r="C187" s="61"/>
      <c r="D187" t="s">
        <v>2778</v>
      </c>
      <c r="E187" s="270" t="s">
        <v>2824</v>
      </c>
      <c r="F187" s="61"/>
      <c r="G187" s="413">
        <f>'Punten per wedstrijd'!C1374</f>
        <v>5</v>
      </c>
      <c r="H187" s="414">
        <f>'Punten per wedstrijd'!D1374</f>
        <v>1</v>
      </c>
      <c r="I187" s="415">
        <f>'Punten per wedstrijd'!E1374</f>
        <v>3</v>
      </c>
      <c r="J187" s="451" t="s">
        <v>655</v>
      </c>
      <c r="K187" s="284" t="s">
        <v>143</v>
      </c>
      <c r="L187" s="61"/>
      <c r="M187" t="s">
        <v>2747</v>
      </c>
      <c r="N187" s="270" t="s">
        <v>3892</v>
      </c>
      <c r="O187" s="61"/>
      <c r="P187" s="9">
        <f>SUM(Puntenklassement!D120)</f>
        <v>7758</v>
      </c>
    </row>
    <row r="188" spans="1:16" s="3" customFormat="1" ht="15.75" customHeight="1">
      <c r="A188" s="451" t="s">
        <v>656</v>
      </c>
      <c r="B188" s="284" t="s">
        <v>3624</v>
      </c>
      <c r="C188" s="61"/>
      <c r="D188" t="s">
        <v>3872</v>
      </c>
      <c r="E188" s="270" t="s">
        <v>3934</v>
      </c>
      <c r="F188" s="61"/>
      <c r="G188" s="413">
        <f>'Punten per wedstrijd'!C1316</f>
        <v>4</v>
      </c>
      <c r="H188" s="414">
        <f>'Punten per wedstrijd'!D1316</f>
        <v>8</v>
      </c>
      <c r="I188" s="415">
        <f>'Punten per wedstrijd'!E1316</f>
        <v>4</v>
      </c>
      <c r="J188" s="451" t="s">
        <v>656</v>
      </c>
      <c r="K188" s="107" t="s">
        <v>2713</v>
      </c>
      <c r="L188" s="61"/>
      <c r="M188" t="s">
        <v>2280</v>
      </c>
      <c r="N188" s="270" t="s">
        <v>2825</v>
      </c>
      <c r="O188" s="61"/>
      <c r="P188" s="9">
        <f>SUM(Puntenklassement!D83)</f>
        <v>7757</v>
      </c>
    </row>
    <row r="189" spans="1:16" s="3" customFormat="1" ht="15.75" customHeight="1">
      <c r="A189" s="451" t="s">
        <v>659</v>
      </c>
      <c r="B189" s="107" t="s">
        <v>704</v>
      </c>
      <c r="C189" s="61"/>
      <c r="D189" t="s">
        <v>2744</v>
      </c>
      <c r="E189" s="270" t="s">
        <v>3898</v>
      </c>
      <c r="F189" s="61"/>
      <c r="G189" s="413">
        <f>'Punten per wedstrijd'!C1324</f>
        <v>4</v>
      </c>
      <c r="H189" s="414">
        <f>'Punten per wedstrijd'!D1324</f>
        <v>6</v>
      </c>
      <c r="I189" s="415">
        <f>'Punten per wedstrijd'!E1324</f>
        <v>5</v>
      </c>
      <c r="J189" s="451" t="s">
        <v>659</v>
      </c>
      <c r="K189" s="107" t="s">
        <v>638</v>
      </c>
      <c r="L189" s="61"/>
      <c r="M189" t="s">
        <v>2774</v>
      </c>
      <c r="N189" s="270" t="s">
        <v>3906</v>
      </c>
      <c r="O189" s="61"/>
      <c r="P189" s="9">
        <f>SUM(Puntenklassement!D106)</f>
        <v>7709</v>
      </c>
    </row>
    <row r="190" spans="1:16" s="3" customFormat="1" ht="15.75" customHeight="1">
      <c r="A190" s="451" t="s">
        <v>661</v>
      </c>
      <c r="B190" s="107" t="s">
        <v>653</v>
      </c>
      <c r="C190" s="61"/>
      <c r="D190" t="s">
        <v>2775</v>
      </c>
      <c r="E190" s="270" t="s">
        <v>3898</v>
      </c>
      <c r="F190" s="61"/>
      <c r="G190" s="413">
        <f>'Punten per wedstrijd'!C1371</f>
        <v>4</v>
      </c>
      <c r="H190" s="414">
        <f>'Punten per wedstrijd'!D1371</f>
        <v>6</v>
      </c>
      <c r="I190" s="415">
        <f>'Punten per wedstrijd'!E1371</f>
        <v>2</v>
      </c>
      <c r="J190" s="451" t="s">
        <v>661</v>
      </c>
      <c r="K190" s="284" t="s">
        <v>3632</v>
      </c>
      <c r="L190" s="61"/>
      <c r="M190" t="s">
        <v>3880</v>
      </c>
      <c r="N190" s="270" t="s">
        <v>2836</v>
      </c>
      <c r="O190" s="61"/>
      <c r="P190" s="9">
        <f>SUM(Puntenklassement!D84)</f>
        <v>7674</v>
      </c>
    </row>
    <row r="191" spans="1:16" s="3" customFormat="1" ht="15.75" customHeight="1">
      <c r="A191" s="451" t="s">
        <v>666</v>
      </c>
      <c r="B191" s="107" t="s">
        <v>2726</v>
      </c>
      <c r="C191" s="61"/>
      <c r="D191" t="s">
        <v>2281</v>
      </c>
      <c r="E191" s="270" t="s">
        <v>3913</v>
      </c>
      <c r="F191" s="61"/>
      <c r="G191" s="413">
        <f>'Punten per wedstrijd'!C1335</f>
        <v>4</v>
      </c>
      <c r="H191" s="414">
        <f>'Punten per wedstrijd'!D1335</f>
        <v>5</v>
      </c>
      <c r="I191" s="415">
        <f>'Punten per wedstrijd'!E1335</f>
        <v>6</v>
      </c>
      <c r="J191" s="451" t="s">
        <v>666</v>
      </c>
      <c r="K191" s="107" t="s">
        <v>2734</v>
      </c>
      <c r="L191" s="61"/>
      <c r="M191" t="s">
        <v>2285</v>
      </c>
      <c r="N191" s="270" t="s">
        <v>2827</v>
      </c>
      <c r="O191" s="61"/>
      <c r="P191" s="9">
        <f>SUM(Puntenklassement!D90)</f>
        <v>7664</v>
      </c>
    </row>
    <row r="192" spans="1:16" s="3" customFormat="1" ht="15.75" customHeight="1">
      <c r="A192" s="451" t="s">
        <v>670</v>
      </c>
      <c r="B192" s="107" t="s">
        <v>2195</v>
      </c>
      <c r="C192" s="61"/>
      <c r="D192" t="s">
        <v>2783</v>
      </c>
      <c r="E192" s="270" t="s">
        <v>2825</v>
      </c>
      <c r="F192" s="61"/>
      <c r="G192" s="413">
        <f>'Punten per wedstrijd'!C1274</f>
        <v>4</v>
      </c>
      <c r="H192" s="414">
        <f>'Punten per wedstrijd'!D1274</f>
        <v>4</v>
      </c>
      <c r="I192" s="415">
        <f>'Punten per wedstrijd'!E1274</f>
        <v>8</v>
      </c>
      <c r="J192" s="451" t="s">
        <v>670</v>
      </c>
      <c r="K192" s="107" t="s">
        <v>2216</v>
      </c>
      <c r="L192" s="61"/>
      <c r="M192" t="s">
        <v>2790</v>
      </c>
      <c r="N192" s="270" t="s">
        <v>3919</v>
      </c>
      <c r="O192" s="61"/>
      <c r="P192" s="9">
        <f>SUM(Puntenklassement!D42)</f>
        <v>7645</v>
      </c>
    </row>
    <row r="193" spans="1:16" s="3" customFormat="1" ht="15.75" customHeight="1">
      <c r="A193" s="451" t="s">
        <v>671</v>
      </c>
      <c r="B193" s="107" t="s">
        <v>2718</v>
      </c>
      <c r="C193" s="61"/>
      <c r="D193" t="s">
        <v>2286</v>
      </c>
      <c r="E193" s="270" t="s">
        <v>2827</v>
      </c>
      <c r="F193" s="61"/>
      <c r="G193" s="413">
        <f>'Punten per wedstrijd'!C1380</f>
        <v>4</v>
      </c>
      <c r="H193" s="414">
        <f>'Punten per wedstrijd'!D1380</f>
        <v>4</v>
      </c>
      <c r="I193" s="415">
        <f>'Punten per wedstrijd'!E1380</f>
        <v>8</v>
      </c>
      <c r="J193" s="451" t="s">
        <v>671</v>
      </c>
      <c r="K193" s="285" t="s">
        <v>1657</v>
      </c>
      <c r="L193" s="61"/>
      <c r="M193" t="s">
        <v>2788</v>
      </c>
      <c r="N193" s="270" t="s">
        <v>3920</v>
      </c>
      <c r="O193" s="61"/>
      <c r="P193" s="9">
        <f>SUM(Puntenklassement!D3)</f>
        <v>7640</v>
      </c>
    </row>
    <row r="194" spans="1:16" s="3" customFormat="1" ht="15.75" customHeight="1">
      <c r="A194" s="451" t="s">
        <v>672</v>
      </c>
      <c r="B194" s="285" t="s">
        <v>23</v>
      </c>
      <c r="C194" s="61"/>
      <c r="D194" t="s">
        <v>2792</v>
      </c>
      <c r="E194" s="270" t="s">
        <v>3914</v>
      </c>
      <c r="F194" s="61"/>
      <c r="G194" s="413">
        <f>'Punten per wedstrijd'!C1345</f>
        <v>4</v>
      </c>
      <c r="H194" s="414">
        <f>'Punten per wedstrijd'!D1345</f>
        <v>4</v>
      </c>
      <c r="I194" s="415">
        <f>'Punten per wedstrijd'!E1345</f>
        <v>6</v>
      </c>
      <c r="J194" s="451" t="s">
        <v>672</v>
      </c>
      <c r="K194" s="107" t="s">
        <v>2707</v>
      </c>
      <c r="L194" s="61"/>
      <c r="M194" t="s">
        <v>2284</v>
      </c>
      <c r="N194" s="270" t="s">
        <v>2825</v>
      </c>
      <c r="O194" s="61"/>
      <c r="P194" s="9">
        <f>SUM(Puntenklassement!D17)</f>
        <v>7599</v>
      </c>
    </row>
    <row r="195" spans="1:16" s="3" customFormat="1" ht="15.75" customHeight="1">
      <c r="A195" s="451" t="s">
        <v>677</v>
      </c>
      <c r="B195" s="284" t="s">
        <v>3615</v>
      </c>
      <c r="C195" s="61"/>
      <c r="D195" t="s">
        <v>2813</v>
      </c>
      <c r="E195" s="270" t="s">
        <v>3936</v>
      </c>
      <c r="F195" s="61"/>
      <c r="G195" s="413">
        <f>'Punten per wedstrijd'!C1278</f>
        <v>4</v>
      </c>
      <c r="H195" s="414">
        <f>'Punten per wedstrijd'!D1278</f>
        <v>4</v>
      </c>
      <c r="I195" s="415">
        <f>'Punten per wedstrijd'!E1278</f>
        <v>2</v>
      </c>
      <c r="J195" s="451" t="s">
        <v>677</v>
      </c>
      <c r="K195" s="106" t="s">
        <v>1344</v>
      </c>
      <c r="L195" s="61"/>
      <c r="M195" t="s">
        <v>2760</v>
      </c>
      <c r="N195" s="270" t="s">
        <v>3901</v>
      </c>
      <c r="O195" s="61"/>
      <c r="P195" s="9">
        <f>SUM(Puntenklassement!D31)</f>
        <v>7587</v>
      </c>
    </row>
    <row r="196" spans="1:16" s="3" customFormat="1" ht="15.75" customHeight="1">
      <c r="A196" s="451" t="s">
        <v>685</v>
      </c>
      <c r="B196" s="107" t="s">
        <v>633</v>
      </c>
      <c r="C196" s="61"/>
      <c r="D196" t="s">
        <v>2777</v>
      </c>
      <c r="E196" s="270" t="s">
        <v>3915</v>
      </c>
      <c r="F196" s="61"/>
      <c r="G196" s="413">
        <f>'Punten per wedstrijd'!C1299</f>
        <v>4</v>
      </c>
      <c r="H196" s="414">
        <f>'Punten per wedstrijd'!D1299</f>
        <v>4</v>
      </c>
      <c r="I196" s="415">
        <f>'Punten per wedstrijd'!E1299</f>
        <v>1</v>
      </c>
      <c r="J196" s="451" t="s">
        <v>685</v>
      </c>
      <c r="K196" s="107" t="s">
        <v>2729</v>
      </c>
      <c r="L196" s="61"/>
      <c r="M196" t="s">
        <v>2275</v>
      </c>
      <c r="N196" s="270" t="s">
        <v>2829</v>
      </c>
      <c r="O196" s="61"/>
      <c r="P196" s="9">
        <f>SUM(Puntenklassement!D131)</f>
        <v>7580</v>
      </c>
    </row>
    <row r="197" spans="1:16" s="3" customFormat="1" ht="15.75" customHeight="1">
      <c r="A197" s="451" t="s">
        <v>689</v>
      </c>
      <c r="B197" s="107" t="s">
        <v>2202</v>
      </c>
      <c r="C197" s="61"/>
      <c r="D197" t="s">
        <v>3866</v>
      </c>
      <c r="E197" s="270" t="s">
        <v>3913</v>
      </c>
      <c r="F197" s="61"/>
      <c r="G197" s="413">
        <f>'Punten per wedstrijd'!C1341</f>
        <v>4</v>
      </c>
      <c r="H197" s="414">
        <f>'Punten per wedstrijd'!D1341</f>
        <v>4</v>
      </c>
      <c r="I197" s="415">
        <f>'Punten per wedstrijd'!E1341</f>
        <v>1</v>
      </c>
      <c r="J197" s="451" t="s">
        <v>689</v>
      </c>
      <c r="K197" s="107" t="s">
        <v>3631</v>
      </c>
      <c r="L197" s="61"/>
      <c r="M197" t="s">
        <v>3879</v>
      </c>
      <c r="N197" s="270" t="s">
        <v>3937</v>
      </c>
      <c r="O197" s="61"/>
      <c r="P197" s="9">
        <f>SUM(Puntenklassement!D77)</f>
        <v>7577</v>
      </c>
    </row>
    <row r="198" spans="1:16" s="3" customFormat="1" ht="15.75" customHeight="1">
      <c r="A198" s="451" t="s">
        <v>690</v>
      </c>
      <c r="B198" s="285" t="s">
        <v>1658</v>
      </c>
      <c r="C198" s="61"/>
      <c r="D198" t="s">
        <v>2763</v>
      </c>
      <c r="E198" s="270" t="s">
        <v>3913</v>
      </c>
      <c r="F198" s="61"/>
      <c r="G198" s="413">
        <f>'Punten per wedstrijd'!C1300</f>
        <v>4</v>
      </c>
      <c r="H198" s="414">
        <f>'Punten per wedstrijd'!D1300</f>
        <v>3</v>
      </c>
      <c r="I198" s="415">
        <f>'Punten per wedstrijd'!E1300</f>
        <v>3</v>
      </c>
      <c r="J198" s="451" t="s">
        <v>690</v>
      </c>
      <c r="K198" s="107" t="s">
        <v>2722</v>
      </c>
      <c r="L198" s="61"/>
      <c r="M198" t="s">
        <v>2277</v>
      </c>
      <c r="N198" s="270" t="s">
        <v>3928</v>
      </c>
      <c r="O198" s="61"/>
      <c r="P198" s="9">
        <f>SUM(Puntenklassement!D124)</f>
        <v>7570</v>
      </c>
    </row>
    <row r="199" spans="1:16" s="3" customFormat="1" ht="15.75" customHeight="1">
      <c r="A199" s="451" t="s">
        <v>691</v>
      </c>
      <c r="B199" s="107" t="s">
        <v>2708</v>
      </c>
      <c r="C199" s="61"/>
      <c r="D199" t="s">
        <v>2287</v>
      </c>
      <c r="E199" s="270" t="s">
        <v>3931</v>
      </c>
      <c r="F199" s="61"/>
      <c r="G199" s="413">
        <f>'Punten per wedstrijd'!C1356</f>
        <v>4</v>
      </c>
      <c r="H199" s="414">
        <f>'Punten per wedstrijd'!D1356</f>
        <v>3</v>
      </c>
      <c r="I199" s="415">
        <f>'Punten per wedstrijd'!E1356</f>
        <v>2</v>
      </c>
      <c r="J199" s="451" t="s">
        <v>691</v>
      </c>
      <c r="K199" s="107" t="s">
        <v>3627</v>
      </c>
      <c r="L199" s="61"/>
      <c r="M199" t="s">
        <v>3875</v>
      </c>
      <c r="N199" s="270" t="s">
        <v>3932</v>
      </c>
      <c r="O199" s="61"/>
      <c r="P199" s="9">
        <f>SUM(Puntenklassement!D60)</f>
        <v>7550</v>
      </c>
    </row>
    <row r="200" spans="1:16" s="3" customFormat="1" ht="15.75" customHeight="1">
      <c r="A200" s="451" t="s">
        <v>697</v>
      </c>
      <c r="B200" s="107" t="s">
        <v>2848</v>
      </c>
      <c r="C200" s="61"/>
      <c r="D200" t="s">
        <v>2278</v>
      </c>
      <c r="E200" s="270" t="s">
        <v>3930</v>
      </c>
      <c r="F200" s="61"/>
      <c r="G200" s="413">
        <f>'Punten per wedstrijd'!C1282</f>
        <v>4</v>
      </c>
      <c r="H200" s="414">
        <f>'Punten per wedstrijd'!D1282</f>
        <v>3</v>
      </c>
      <c r="I200" s="415">
        <f>'Punten per wedstrijd'!E1282</f>
        <v>1</v>
      </c>
      <c r="J200" s="451" t="s">
        <v>697</v>
      </c>
      <c r="K200" s="285" t="s">
        <v>1665</v>
      </c>
      <c r="L200" s="61"/>
      <c r="M200" t="s">
        <v>2795</v>
      </c>
      <c r="N200" s="270" t="s">
        <v>3921</v>
      </c>
      <c r="O200" s="61"/>
      <c r="P200" s="9">
        <f>SUM(Puntenklassement!D22)</f>
        <v>7514</v>
      </c>
    </row>
    <row r="201" spans="1:16" s="3" customFormat="1" ht="15.75" customHeight="1">
      <c r="A201" s="451" t="s">
        <v>698</v>
      </c>
      <c r="B201" s="107" t="s">
        <v>2832</v>
      </c>
      <c r="C201" s="61"/>
      <c r="D201" t="s">
        <v>2807</v>
      </c>
      <c r="E201" s="270" t="s">
        <v>3928</v>
      </c>
      <c r="F201" s="61"/>
      <c r="G201" s="413">
        <f>'Punten per wedstrijd'!C1376</f>
        <v>4</v>
      </c>
      <c r="H201" s="414">
        <f>'Punten per wedstrijd'!D1376</f>
        <v>2</v>
      </c>
      <c r="I201" s="415">
        <f>'Punten per wedstrijd'!E1376</f>
        <v>4</v>
      </c>
      <c r="J201" s="451" t="s">
        <v>698</v>
      </c>
      <c r="K201" s="107" t="s">
        <v>2728</v>
      </c>
      <c r="L201" s="61"/>
      <c r="M201" t="s">
        <v>2806</v>
      </c>
      <c r="N201" s="270" t="s">
        <v>3927</v>
      </c>
      <c r="O201" s="61"/>
      <c r="P201" s="9">
        <f>SUM(Puntenklassement!D135)</f>
        <v>7496</v>
      </c>
    </row>
    <row r="202" spans="1:16" s="3" customFormat="1" ht="15.75" customHeight="1">
      <c r="A202" s="451" t="s">
        <v>699</v>
      </c>
      <c r="B202" s="107" t="s">
        <v>686</v>
      </c>
      <c r="C202" s="61"/>
      <c r="D202" t="s">
        <v>2798</v>
      </c>
      <c r="E202" s="270" t="s">
        <v>3905</v>
      </c>
      <c r="F202" s="61"/>
      <c r="G202" s="413">
        <f>'Punten per wedstrijd'!C1384</f>
        <v>4</v>
      </c>
      <c r="H202" s="414">
        <f>'Punten per wedstrijd'!D1384</f>
        <v>1</v>
      </c>
      <c r="I202" s="415">
        <f>'Punten per wedstrijd'!E1384</f>
        <v>1</v>
      </c>
      <c r="J202" s="451" t="s">
        <v>699</v>
      </c>
      <c r="K202" s="285" t="s">
        <v>1664</v>
      </c>
      <c r="L202" s="61"/>
      <c r="M202" t="s">
        <v>3864</v>
      </c>
      <c r="N202" s="270" t="s">
        <v>3915</v>
      </c>
      <c r="O202" s="61"/>
      <c r="P202" s="9">
        <f>SUM(Puntenklassement!D10)</f>
        <v>7485</v>
      </c>
    </row>
    <row r="203" spans="1:16" s="3" customFormat="1" ht="15.75" customHeight="1">
      <c r="A203" s="451" t="s">
        <v>701</v>
      </c>
      <c r="B203" s="107" t="s">
        <v>2724</v>
      </c>
      <c r="C203" s="61"/>
      <c r="D203" t="s">
        <v>2295</v>
      </c>
      <c r="E203" s="270" t="s">
        <v>2828</v>
      </c>
      <c r="F203" s="61"/>
      <c r="G203" s="413">
        <f>'Punten per wedstrijd'!C1367</f>
        <v>3</v>
      </c>
      <c r="H203" s="414">
        <f>'Punten per wedstrijd'!D1367</f>
        <v>5</v>
      </c>
      <c r="I203" s="415">
        <f>'Punten per wedstrijd'!E1367</f>
        <v>4</v>
      </c>
      <c r="J203" s="451" t="s">
        <v>701</v>
      </c>
      <c r="K203" s="107" t="s">
        <v>2709</v>
      </c>
      <c r="L203" s="61"/>
      <c r="M203" t="s">
        <v>2290</v>
      </c>
      <c r="N203" s="270" t="s">
        <v>3927</v>
      </c>
      <c r="O203" s="61"/>
      <c r="P203" s="9">
        <f>SUM(Puntenklassement!D136)</f>
        <v>7473</v>
      </c>
    </row>
    <row r="204" spans="1:16" s="3" customFormat="1" ht="15.75" customHeight="1">
      <c r="A204" s="451" t="s">
        <v>702</v>
      </c>
      <c r="B204" s="107" t="s">
        <v>2727</v>
      </c>
      <c r="C204" s="61"/>
      <c r="D204" t="s">
        <v>2296</v>
      </c>
      <c r="E204" s="270" t="s">
        <v>2836</v>
      </c>
      <c r="F204" s="61"/>
      <c r="G204" s="413">
        <f>'Punten per wedstrijd'!C1393</f>
        <v>3</v>
      </c>
      <c r="H204" s="414">
        <f>'Punten per wedstrijd'!D1393</f>
        <v>4</v>
      </c>
      <c r="I204" s="415">
        <f>'Punten per wedstrijd'!E1393</f>
        <v>3</v>
      </c>
      <c r="J204" s="451" t="s">
        <v>702</v>
      </c>
      <c r="K204" s="285" t="s">
        <v>33</v>
      </c>
      <c r="L204" s="61"/>
      <c r="M204" t="s">
        <v>2745</v>
      </c>
      <c r="N204" s="270" t="s">
        <v>2298</v>
      </c>
      <c r="O204" s="61"/>
      <c r="P204" s="9">
        <f>SUM(Puntenklassement!D118)</f>
        <v>7467</v>
      </c>
    </row>
    <row r="205" spans="1:16" s="3" customFormat="1" ht="15.75" customHeight="1">
      <c r="A205" s="451" t="s">
        <v>703</v>
      </c>
      <c r="B205" s="284" t="s">
        <v>3626</v>
      </c>
      <c r="C205" s="61"/>
      <c r="D205" t="s">
        <v>3874</v>
      </c>
      <c r="E205" s="270" t="s">
        <v>2837</v>
      </c>
      <c r="F205" s="61"/>
      <c r="G205" s="413">
        <f>'Punten per wedstrijd'!C1322</f>
        <v>3</v>
      </c>
      <c r="H205" s="414">
        <f>'Punten per wedstrijd'!D1322</f>
        <v>3</v>
      </c>
      <c r="I205" s="415">
        <f>'Punten per wedstrijd'!E1322</f>
        <v>5</v>
      </c>
      <c r="J205" s="451" t="s">
        <v>703</v>
      </c>
      <c r="K205" s="107" t="s">
        <v>2723</v>
      </c>
      <c r="L205" s="61"/>
      <c r="M205" t="s">
        <v>2805</v>
      </c>
      <c r="N205" s="270" t="s">
        <v>3926</v>
      </c>
      <c r="O205" s="61"/>
      <c r="P205" s="9">
        <f>SUM(Puntenklassement!D96)</f>
        <v>7451</v>
      </c>
    </row>
    <row r="206" spans="1:16" s="3" customFormat="1" ht="15.75" customHeight="1">
      <c r="A206" s="451" t="s">
        <v>706</v>
      </c>
      <c r="B206" s="107" t="s">
        <v>3679</v>
      </c>
      <c r="C206" s="61"/>
      <c r="D206" t="s">
        <v>3888</v>
      </c>
      <c r="E206" s="270" t="s">
        <v>3937</v>
      </c>
      <c r="F206" s="61"/>
      <c r="G206" s="413">
        <f>'Punten per wedstrijd'!C1383</f>
        <v>3</v>
      </c>
      <c r="H206" s="414">
        <f>'Punten per wedstrijd'!D1383</f>
        <v>3</v>
      </c>
      <c r="I206" s="415">
        <f>'Punten per wedstrijd'!E1383</f>
        <v>4</v>
      </c>
      <c r="J206" s="451" t="s">
        <v>706</v>
      </c>
      <c r="K206" s="285" t="s">
        <v>25</v>
      </c>
      <c r="L206" s="61"/>
      <c r="M206" t="s">
        <v>2768</v>
      </c>
      <c r="N206" s="270" t="s">
        <v>3892</v>
      </c>
      <c r="O206" s="61"/>
      <c r="P206" s="9">
        <f>SUM(Puntenklassement!D79)</f>
        <v>7439</v>
      </c>
    </row>
    <row r="207" spans="1:16" s="3" customFormat="1" ht="15.75" customHeight="1">
      <c r="A207" s="451" t="s">
        <v>775</v>
      </c>
      <c r="B207" s="107" t="s">
        <v>2212</v>
      </c>
      <c r="C207" s="61"/>
      <c r="D207" t="s">
        <v>2771</v>
      </c>
      <c r="E207" s="270" t="s">
        <v>2826</v>
      </c>
      <c r="F207" s="61"/>
      <c r="G207" s="413">
        <f>'Punten per wedstrijd'!C1291</f>
        <v>3</v>
      </c>
      <c r="H207" s="414">
        <f>'Punten per wedstrijd'!D1291</f>
        <v>3</v>
      </c>
      <c r="I207" s="415">
        <f>'Punten per wedstrijd'!E1291</f>
        <v>3</v>
      </c>
      <c r="J207" s="451" t="s">
        <v>775</v>
      </c>
      <c r="K207" s="285" t="s">
        <v>1671</v>
      </c>
      <c r="L207" s="61"/>
      <c r="M207" t="s">
        <v>2799</v>
      </c>
      <c r="N207" s="270" t="s">
        <v>3913</v>
      </c>
      <c r="O207" s="61"/>
      <c r="P207" s="9">
        <f>SUM(Puntenklassement!D127)</f>
        <v>7434</v>
      </c>
    </row>
    <row r="208" spans="1:16" s="3" customFormat="1" ht="15.75" customHeight="1">
      <c r="A208" s="451" t="s">
        <v>776</v>
      </c>
      <c r="B208" s="107" t="s">
        <v>682</v>
      </c>
      <c r="C208" s="61"/>
      <c r="D208" t="s">
        <v>2769</v>
      </c>
      <c r="E208" s="270" t="s">
        <v>2822</v>
      </c>
      <c r="F208" s="61"/>
      <c r="G208" s="413">
        <f>'Punten per wedstrijd'!C1355</f>
        <v>3</v>
      </c>
      <c r="H208" s="414">
        <f>'Punten per wedstrijd'!D1355</f>
        <v>2</v>
      </c>
      <c r="I208" s="415">
        <f>'Punten per wedstrijd'!E1355</f>
        <v>4</v>
      </c>
      <c r="J208" s="451" t="s">
        <v>776</v>
      </c>
      <c r="K208" s="107" t="s">
        <v>2720</v>
      </c>
      <c r="L208" s="61"/>
      <c r="M208" t="s">
        <v>2274</v>
      </c>
      <c r="N208" s="270" t="s">
        <v>3929</v>
      </c>
      <c r="O208" s="61"/>
      <c r="P208" s="9">
        <f>SUM(Puntenklassement!D26)</f>
        <v>7425</v>
      </c>
    </row>
    <row r="209" spans="1:16" s="3" customFormat="1" ht="15.75" customHeight="1">
      <c r="A209" s="451" t="s">
        <v>777</v>
      </c>
      <c r="B209" s="107" t="s">
        <v>2719</v>
      </c>
      <c r="C209" s="61"/>
      <c r="D209" t="s">
        <v>2279</v>
      </c>
      <c r="E209" s="270" t="s">
        <v>2830</v>
      </c>
      <c r="F209" s="61"/>
      <c r="G209" s="413">
        <f>'Punten per wedstrijd'!C1317</f>
        <v>3</v>
      </c>
      <c r="H209" s="414">
        <f>'Punten per wedstrijd'!D1317</f>
        <v>2</v>
      </c>
      <c r="I209" s="415">
        <f>'Punten per wedstrijd'!E1317</f>
        <v>0</v>
      </c>
      <c r="J209" s="451" t="s">
        <v>777</v>
      </c>
      <c r="K209" s="285" t="s">
        <v>23</v>
      </c>
      <c r="L209" s="61"/>
      <c r="M209" t="s">
        <v>2792</v>
      </c>
      <c r="N209" s="270" t="s">
        <v>3914</v>
      </c>
      <c r="O209" s="61"/>
      <c r="P209" s="9">
        <f>SUM(Puntenklassement!D78)</f>
        <v>7416</v>
      </c>
    </row>
    <row r="210" spans="1:16" s="3" customFormat="1" ht="15.75" customHeight="1">
      <c r="A210" s="451" t="s">
        <v>778</v>
      </c>
      <c r="B210" s="106" t="s">
        <v>1337</v>
      </c>
      <c r="C210" s="84"/>
      <c r="D210" t="s">
        <v>2750</v>
      </c>
      <c r="E210" s="270" t="s">
        <v>2821</v>
      </c>
      <c r="F210" s="61"/>
      <c r="G210" s="413">
        <f>'Punten per wedstrijd'!C1273</f>
        <v>3</v>
      </c>
      <c r="H210" s="414">
        <f>'Punten per wedstrijd'!D1273</f>
        <v>1</v>
      </c>
      <c r="I210" s="415">
        <f>'Punten per wedstrijd'!E1273</f>
        <v>4</v>
      </c>
      <c r="J210" s="451" t="s">
        <v>778</v>
      </c>
      <c r="K210" s="107" t="s">
        <v>180</v>
      </c>
      <c r="L210" s="61"/>
      <c r="M210" t="s">
        <v>3869</v>
      </c>
      <c r="N210" s="270" t="s">
        <v>2830</v>
      </c>
      <c r="O210" s="61"/>
      <c r="P210" s="9">
        <f>SUM(Puntenklassement!D128)</f>
        <v>7410</v>
      </c>
    </row>
    <row r="211" spans="1:16" s="3" customFormat="1" ht="15.75" customHeight="1">
      <c r="A211" s="451" t="s">
        <v>779</v>
      </c>
      <c r="B211" s="284" t="s">
        <v>143</v>
      </c>
      <c r="C211" s="61"/>
      <c r="D211" t="s">
        <v>2747</v>
      </c>
      <c r="E211" s="270" t="s">
        <v>3892</v>
      </c>
      <c r="F211" s="61"/>
      <c r="G211" s="413">
        <f>'Punten per wedstrijd'!C1387</f>
        <v>3</v>
      </c>
      <c r="H211" s="414">
        <f>'Punten per wedstrijd'!D1387</f>
        <v>1</v>
      </c>
      <c r="I211" s="415">
        <f>'Punten per wedstrijd'!E1387</f>
        <v>3</v>
      </c>
      <c r="J211" s="451" t="s">
        <v>779</v>
      </c>
      <c r="K211" s="284" t="s">
        <v>3625</v>
      </c>
      <c r="L211" s="61"/>
      <c r="M211" t="s">
        <v>3873</v>
      </c>
      <c r="N211" s="270" t="s">
        <v>3935</v>
      </c>
      <c r="O211" s="61"/>
      <c r="P211" s="9">
        <f>SUM(Puntenklassement!D53)</f>
        <v>7384</v>
      </c>
    </row>
    <row r="212" spans="1:16" s="3" customFormat="1" ht="15.75" customHeight="1">
      <c r="A212" s="451" t="s">
        <v>780</v>
      </c>
      <c r="B212" s="106" t="s">
        <v>1342</v>
      </c>
      <c r="C212" s="61"/>
      <c r="D212" t="s">
        <v>3861</v>
      </c>
      <c r="E212" s="270" t="s">
        <v>3904</v>
      </c>
      <c r="F212" s="61"/>
      <c r="G212" s="413">
        <f>'Punten per wedstrijd'!C1281</f>
        <v>3</v>
      </c>
      <c r="H212" s="414">
        <f>'Punten per wedstrijd'!D1281</f>
        <v>1</v>
      </c>
      <c r="I212" s="415">
        <f>'Punten per wedstrijd'!E1281</f>
        <v>1</v>
      </c>
      <c r="J212" s="451" t="s">
        <v>780</v>
      </c>
      <c r="K212" s="285" t="s">
        <v>15</v>
      </c>
      <c r="L212" s="61"/>
      <c r="M212" t="s">
        <v>2772</v>
      </c>
      <c r="N212" s="270" t="s">
        <v>3898</v>
      </c>
      <c r="O212" s="61"/>
      <c r="P212" s="9">
        <f>SUM(Puntenklassement!D39)</f>
        <v>7360</v>
      </c>
    </row>
    <row r="213" spans="1:16" s="3" customFormat="1" ht="15.75" customHeight="1">
      <c r="A213" s="451" t="s">
        <v>781</v>
      </c>
      <c r="B213" s="107" t="s">
        <v>2200</v>
      </c>
      <c r="C213" s="61"/>
      <c r="D213" t="s">
        <v>2780</v>
      </c>
      <c r="E213" s="270" t="s">
        <v>2828</v>
      </c>
      <c r="F213" s="61"/>
      <c r="G213" s="413">
        <f>'Punten per wedstrijd'!C1321</f>
        <v>3</v>
      </c>
      <c r="H213" s="414">
        <f>'Punten per wedstrijd'!D1321</f>
        <v>1</v>
      </c>
      <c r="I213" s="415">
        <f>'Punten per wedstrijd'!E1321</f>
        <v>1</v>
      </c>
      <c r="J213" s="451" t="s">
        <v>781</v>
      </c>
      <c r="K213" s="107" t="s">
        <v>154</v>
      </c>
      <c r="L213" s="61"/>
      <c r="M213" t="s">
        <v>2743</v>
      </c>
      <c r="N213" s="270" t="s">
        <v>3895</v>
      </c>
      <c r="O213" s="61"/>
      <c r="P213" s="9">
        <f>SUM(Puntenklassement!D93)</f>
        <v>7355</v>
      </c>
    </row>
    <row r="214" spans="1:16" s="3" customFormat="1" ht="15.75" customHeight="1">
      <c r="A214" s="451" t="s">
        <v>782</v>
      </c>
      <c r="B214" s="107" t="s">
        <v>2721</v>
      </c>
      <c r="C214" s="61"/>
      <c r="D214" t="s">
        <v>2288</v>
      </c>
      <c r="E214" s="270" t="s">
        <v>3927</v>
      </c>
      <c r="F214" s="61"/>
      <c r="G214" s="413">
        <f>'Punten per wedstrijd'!C1389</f>
        <v>3</v>
      </c>
      <c r="H214" s="414">
        <f>'Punten per wedstrijd'!D1389</f>
        <v>1</v>
      </c>
      <c r="I214" s="415">
        <f>'Punten per wedstrijd'!E1389</f>
        <v>1</v>
      </c>
      <c r="J214" s="451" t="s">
        <v>782</v>
      </c>
      <c r="K214" s="107" t="s">
        <v>2730</v>
      </c>
      <c r="L214" s="61"/>
      <c r="M214" t="s">
        <v>2292</v>
      </c>
      <c r="N214" s="270" t="s">
        <v>2828</v>
      </c>
      <c r="O214" s="61"/>
      <c r="P214" s="9">
        <f>SUM(Puntenklassement!D134)</f>
        <v>7347</v>
      </c>
    </row>
    <row r="215" spans="1:16" s="3" customFormat="1" ht="15.75" customHeight="1">
      <c r="A215" s="451" t="s">
        <v>783</v>
      </c>
      <c r="B215" s="107" t="s">
        <v>2717</v>
      </c>
      <c r="C215" s="61"/>
      <c r="D215" t="s">
        <v>2289</v>
      </c>
      <c r="E215" s="270" t="s">
        <v>3928</v>
      </c>
      <c r="F215" s="61"/>
      <c r="G215" s="413">
        <f>'Punten per wedstrijd'!C1279</f>
        <v>2</v>
      </c>
      <c r="H215" s="414">
        <f>'Punten per wedstrijd'!D1279</f>
        <v>10</v>
      </c>
      <c r="I215" s="415">
        <f>'Punten per wedstrijd'!E1279</f>
        <v>8</v>
      </c>
      <c r="J215" s="451" t="s">
        <v>783</v>
      </c>
      <c r="K215" s="284" t="s">
        <v>3621</v>
      </c>
      <c r="L215" s="61"/>
      <c r="M215" t="s">
        <v>2820</v>
      </c>
      <c r="N215" s="270" t="s">
        <v>3937</v>
      </c>
      <c r="O215" s="61"/>
      <c r="P215" s="9">
        <f>SUM(Puntenklassement!D41)</f>
        <v>7328</v>
      </c>
    </row>
    <row r="216" spans="1:16" s="3" customFormat="1" ht="15.75" customHeight="1">
      <c r="A216" s="451" t="s">
        <v>784</v>
      </c>
      <c r="B216" s="107" t="s">
        <v>2197</v>
      </c>
      <c r="C216" s="61"/>
      <c r="D216" t="s">
        <v>2804</v>
      </c>
      <c r="E216" s="270" t="s">
        <v>3925</v>
      </c>
      <c r="F216" s="61"/>
      <c r="G216" s="413">
        <f>'Punten per wedstrijd'!C1296</f>
        <v>2</v>
      </c>
      <c r="H216" s="414">
        <f>'Punten per wedstrijd'!D1296</f>
        <v>7</v>
      </c>
      <c r="I216" s="415">
        <f>'Punten per wedstrijd'!E1296</f>
        <v>1</v>
      </c>
      <c r="J216" s="451" t="s">
        <v>784</v>
      </c>
      <c r="K216" s="285" t="s">
        <v>1655</v>
      </c>
      <c r="L216" s="61"/>
      <c r="M216" t="s">
        <v>2797</v>
      </c>
      <c r="N216" s="270" t="s">
        <v>3899</v>
      </c>
      <c r="O216" s="61"/>
      <c r="P216" s="9">
        <f>SUM(Puntenklassement!D138)</f>
        <v>7311</v>
      </c>
    </row>
    <row r="217" spans="1:16" s="3" customFormat="1" ht="15.75" customHeight="1">
      <c r="A217" s="451" t="s">
        <v>785</v>
      </c>
      <c r="B217" s="107" t="s">
        <v>2713</v>
      </c>
      <c r="C217" s="61"/>
      <c r="D217" t="s">
        <v>2280</v>
      </c>
      <c r="E217" s="270" t="s">
        <v>2825</v>
      </c>
      <c r="F217" s="61"/>
      <c r="G217" s="413">
        <f>'Punten per wedstrijd'!C1350</f>
        <v>2</v>
      </c>
      <c r="H217" s="414">
        <f>'Punten per wedstrijd'!D1350</f>
        <v>5</v>
      </c>
      <c r="I217" s="415">
        <f>'Punten per wedstrijd'!E1350</f>
        <v>6</v>
      </c>
      <c r="J217" s="451" t="s">
        <v>785</v>
      </c>
      <c r="K217" s="107" t="s">
        <v>3679</v>
      </c>
      <c r="L217" s="61"/>
      <c r="M217" t="s">
        <v>3888</v>
      </c>
      <c r="N217" s="270" t="s">
        <v>3937</v>
      </c>
      <c r="O217" s="61"/>
      <c r="P217" s="9">
        <f>SUM(Puntenklassement!D116)</f>
        <v>7290</v>
      </c>
    </row>
    <row r="218" spans="1:16" s="3" customFormat="1" ht="15.75" customHeight="1">
      <c r="A218" s="451" t="s">
        <v>786</v>
      </c>
      <c r="B218" s="107" t="s">
        <v>2715</v>
      </c>
      <c r="C218" s="61"/>
      <c r="D218" t="s">
        <v>2167</v>
      </c>
      <c r="E218" s="270" t="s">
        <v>3929</v>
      </c>
      <c r="F218" s="61"/>
      <c r="G218" s="413">
        <f>'Punten per wedstrijd'!C1328</f>
        <v>2</v>
      </c>
      <c r="H218" s="414">
        <f>'Punten per wedstrijd'!D1328</f>
        <v>5</v>
      </c>
      <c r="I218" s="415">
        <f>'Punten per wedstrijd'!E1328</f>
        <v>3</v>
      </c>
      <c r="J218" s="451" t="s">
        <v>786</v>
      </c>
      <c r="K218" s="284" t="s">
        <v>3628</v>
      </c>
      <c r="L218" s="61"/>
      <c r="M218" t="s">
        <v>3876</v>
      </c>
      <c r="N218" s="270" t="s">
        <v>3932</v>
      </c>
      <c r="O218" s="61"/>
      <c r="P218" s="9">
        <f>SUM(Puntenklassement!D67)</f>
        <v>7286</v>
      </c>
    </row>
    <row r="219" spans="1:16" s="3" customFormat="1" ht="15.75" customHeight="1">
      <c r="A219" s="451" t="s">
        <v>787</v>
      </c>
      <c r="B219" s="107" t="s">
        <v>2209</v>
      </c>
      <c r="C219" s="61"/>
      <c r="D219" t="s">
        <v>2789</v>
      </c>
      <c r="E219" s="270" t="s">
        <v>3926</v>
      </c>
      <c r="F219" s="61"/>
      <c r="G219" s="413">
        <f>'Punten per wedstrijd'!C1342</f>
        <v>2</v>
      </c>
      <c r="H219" s="414">
        <f>'Punten per wedstrijd'!D1342</f>
        <v>5</v>
      </c>
      <c r="I219" s="415">
        <f>'Punten per wedstrijd'!E1342</f>
        <v>2</v>
      </c>
      <c r="J219" s="451" t="s">
        <v>787</v>
      </c>
      <c r="K219" s="285" t="s">
        <v>37</v>
      </c>
      <c r="L219" s="61"/>
      <c r="M219" t="s">
        <v>2758</v>
      </c>
      <c r="N219" s="270" t="s">
        <v>3898</v>
      </c>
      <c r="O219" s="61"/>
      <c r="P219" s="9">
        <f>SUM(Puntenklassement!D119)</f>
        <v>7286</v>
      </c>
    </row>
    <row r="220" spans="1:16" s="3" customFormat="1" ht="15.75" customHeight="1">
      <c r="A220" s="451" t="s">
        <v>788</v>
      </c>
      <c r="B220" s="107" t="s">
        <v>2198</v>
      </c>
      <c r="C220" s="61"/>
      <c r="D220" t="s">
        <v>2793</v>
      </c>
      <c r="E220" s="270" t="s">
        <v>3927</v>
      </c>
      <c r="F220" s="61"/>
      <c r="G220" s="413">
        <f>'Punten per wedstrijd'!C1353</f>
        <v>2</v>
      </c>
      <c r="H220" s="414">
        <f>'Punten per wedstrijd'!D1353</f>
        <v>5</v>
      </c>
      <c r="I220" s="415">
        <f>'Punten per wedstrijd'!E1353</f>
        <v>2</v>
      </c>
      <c r="J220" s="451" t="s">
        <v>788</v>
      </c>
      <c r="K220" s="107" t="s">
        <v>2212</v>
      </c>
      <c r="L220" s="61"/>
      <c r="M220" t="s">
        <v>2771</v>
      </c>
      <c r="N220" s="270" t="s">
        <v>2826</v>
      </c>
      <c r="O220" s="61"/>
      <c r="P220" s="9">
        <f>SUM(Puntenklassement!D24)</f>
        <v>7268</v>
      </c>
    </row>
    <row r="221" spans="1:16" s="3" customFormat="1" ht="15.75" customHeight="1">
      <c r="A221" s="451" t="s">
        <v>789</v>
      </c>
      <c r="B221" s="284" t="s">
        <v>3614</v>
      </c>
      <c r="C221" s="61"/>
      <c r="D221" t="s">
        <v>2812</v>
      </c>
      <c r="E221" s="270" t="s">
        <v>3935</v>
      </c>
      <c r="F221" s="61"/>
      <c r="G221" s="413">
        <f>'Punten per wedstrijd'!C1272</f>
        <v>2</v>
      </c>
      <c r="H221" s="414">
        <f>'Punten per wedstrijd'!D1272</f>
        <v>4</v>
      </c>
      <c r="I221" s="415">
        <f>'Punten per wedstrijd'!E1272</f>
        <v>4</v>
      </c>
      <c r="J221" s="451" t="s">
        <v>789</v>
      </c>
      <c r="K221" s="107" t="s">
        <v>2220</v>
      </c>
      <c r="L221" s="61"/>
      <c r="M221" t="s">
        <v>2776</v>
      </c>
      <c r="N221" s="270" t="s">
        <v>2823</v>
      </c>
      <c r="O221" s="61"/>
      <c r="P221" s="9">
        <f>SUM(Puntenklassement!D51)</f>
        <v>7255</v>
      </c>
    </row>
    <row r="222" spans="1:16" s="3" customFormat="1" ht="15.75" customHeight="1">
      <c r="A222" s="451" t="s">
        <v>790</v>
      </c>
      <c r="B222" s="107" t="s">
        <v>2732</v>
      </c>
      <c r="C222" s="61"/>
      <c r="D222" t="s">
        <v>2809</v>
      </c>
      <c r="E222" s="270" t="s">
        <v>3933</v>
      </c>
      <c r="F222" s="61"/>
      <c r="G222" s="413">
        <f>'Punten per wedstrijd'!C1325</f>
        <v>2</v>
      </c>
      <c r="H222" s="414">
        <f>'Punten per wedstrijd'!D1325</f>
        <v>4</v>
      </c>
      <c r="I222" s="415">
        <f>'Punten per wedstrijd'!E1325</f>
        <v>3</v>
      </c>
      <c r="J222" s="451" t="s">
        <v>790</v>
      </c>
      <c r="K222" s="107" t="s">
        <v>700</v>
      </c>
      <c r="L222" s="61"/>
      <c r="M222" t="s">
        <v>2786</v>
      </c>
      <c r="N222" s="270" t="s">
        <v>3903</v>
      </c>
      <c r="O222" s="61"/>
      <c r="P222" s="9">
        <f>SUM(Puntenklassement!D62)</f>
        <v>7242</v>
      </c>
    </row>
    <row r="223" spans="1:16" s="3" customFormat="1" ht="15.75" customHeight="1">
      <c r="A223" s="451" t="s">
        <v>791</v>
      </c>
      <c r="B223" s="284" t="s">
        <v>3638</v>
      </c>
      <c r="C223" s="61"/>
      <c r="D223" t="s">
        <v>3886</v>
      </c>
      <c r="E223" s="270" t="s">
        <v>3937</v>
      </c>
      <c r="F223" s="61"/>
      <c r="G223" s="413">
        <f>'Punten per wedstrijd'!C1378</f>
        <v>2</v>
      </c>
      <c r="H223" s="414">
        <f>'Punten per wedstrijd'!D1378</f>
        <v>4</v>
      </c>
      <c r="I223" s="415">
        <f>'Punten per wedstrijd'!E1378</f>
        <v>2</v>
      </c>
      <c r="J223" s="451" t="s">
        <v>791</v>
      </c>
      <c r="K223" s="106" t="s">
        <v>1342</v>
      </c>
      <c r="L223" s="61"/>
      <c r="M223" t="s">
        <v>3861</v>
      </c>
      <c r="N223" s="270" t="s">
        <v>3904</v>
      </c>
      <c r="O223" s="61"/>
      <c r="P223" s="9">
        <f>SUM(Puntenklassement!D14)</f>
        <v>7228</v>
      </c>
    </row>
    <row r="224" spans="1:16" s="3" customFormat="1" ht="15.75" customHeight="1">
      <c r="A224" s="451" t="s">
        <v>792</v>
      </c>
      <c r="B224" s="107" t="s">
        <v>669</v>
      </c>
      <c r="C224" s="61"/>
      <c r="D224" t="s">
        <v>2766</v>
      </c>
      <c r="E224" s="270" t="s">
        <v>2300</v>
      </c>
      <c r="F224" s="61"/>
      <c r="G224" s="413">
        <f>'Punten per wedstrijd'!C1362</f>
        <v>2</v>
      </c>
      <c r="H224" s="414">
        <f>'Punten per wedstrijd'!D1362</f>
        <v>3</v>
      </c>
      <c r="I224" s="415">
        <f>'Punten per wedstrijd'!E1362</f>
        <v>8</v>
      </c>
      <c r="J224" s="451" t="s">
        <v>792</v>
      </c>
      <c r="K224" s="107" t="s">
        <v>682</v>
      </c>
      <c r="L224" s="61"/>
      <c r="M224" t="s">
        <v>2769</v>
      </c>
      <c r="N224" s="270" t="s">
        <v>2822</v>
      </c>
      <c r="O224" s="61"/>
      <c r="P224" s="9">
        <f>SUM(Puntenklassement!D88)</f>
        <v>7175</v>
      </c>
    </row>
    <row r="225" spans="1:16" s="3" customFormat="1" ht="15.75" customHeight="1">
      <c r="A225" s="451" t="s">
        <v>793</v>
      </c>
      <c r="B225" s="284" t="s">
        <v>3629</v>
      </c>
      <c r="C225" s="61"/>
      <c r="D225" t="s">
        <v>3877</v>
      </c>
      <c r="E225" s="270" t="s">
        <v>2835</v>
      </c>
      <c r="F225" s="61"/>
      <c r="G225" s="413">
        <f>'Punten per wedstrijd'!C1338</f>
        <v>2</v>
      </c>
      <c r="H225" s="414">
        <f>'Punten per wedstrijd'!D1338</f>
        <v>3</v>
      </c>
      <c r="I225" s="415">
        <f>'Punten per wedstrijd'!E1338</f>
        <v>0</v>
      </c>
      <c r="J225" s="451" t="s">
        <v>793</v>
      </c>
      <c r="K225" s="107" t="s">
        <v>2202</v>
      </c>
      <c r="L225" s="61"/>
      <c r="M225" t="s">
        <v>3866</v>
      </c>
      <c r="N225" s="270" t="s">
        <v>3913</v>
      </c>
      <c r="O225" s="61"/>
      <c r="P225" s="9">
        <f>SUM(Puntenklassement!D74)</f>
        <v>7152</v>
      </c>
    </row>
    <row r="226" spans="1:16" s="3" customFormat="1" ht="15.75" customHeight="1">
      <c r="A226" s="451" t="s">
        <v>794</v>
      </c>
      <c r="B226" s="107" t="s">
        <v>3616</v>
      </c>
      <c r="C226" s="61"/>
      <c r="D226" t="s">
        <v>2814</v>
      </c>
      <c r="E226" s="270" t="s">
        <v>3937</v>
      </c>
      <c r="F226" s="61"/>
      <c r="G226" s="413">
        <f>'Punten per wedstrijd'!C1280</f>
        <v>2</v>
      </c>
      <c r="H226" s="414">
        <f>'Punten per wedstrijd'!D1280</f>
        <v>2</v>
      </c>
      <c r="I226" s="415">
        <f>'Punten per wedstrijd'!E1280</f>
        <v>2</v>
      </c>
      <c r="J226" s="451" t="s">
        <v>794</v>
      </c>
      <c r="K226" s="284" t="s">
        <v>3626</v>
      </c>
      <c r="L226" s="61"/>
      <c r="M226" t="s">
        <v>3874</v>
      </c>
      <c r="N226" s="270" t="s">
        <v>2837</v>
      </c>
      <c r="O226" s="61"/>
      <c r="P226" s="9">
        <f>SUM(Puntenklassement!D55)</f>
        <v>7125</v>
      </c>
    </row>
    <row r="227" spans="1:16" s="3" customFormat="1" ht="15.75" customHeight="1">
      <c r="A227" s="451" t="s">
        <v>795</v>
      </c>
      <c r="B227" s="284" t="s">
        <v>3617</v>
      </c>
      <c r="C227" s="61"/>
      <c r="D227" t="s">
        <v>2815</v>
      </c>
      <c r="E227" s="270" t="s">
        <v>2301</v>
      </c>
      <c r="F227" s="61"/>
      <c r="G227" s="413">
        <f>'Punten per wedstrijd'!C1285</f>
        <v>2</v>
      </c>
      <c r="H227" s="414">
        <f>'Punten per wedstrijd'!D1285</f>
        <v>2</v>
      </c>
      <c r="I227" s="415">
        <f>'Punten per wedstrijd'!E1285</f>
        <v>2</v>
      </c>
      <c r="J227" s="451" t="s">
        <v>795</v>
      </c>
      <c r="K227" s="107" t="s">
        <v>155</v>
      </c>
      <c r="L227" s="61"/>
      <c r="M227" t="s">
        <v>2755</v>
      </c>
      <c r="N227" s="270" t="s">
        <v>2822</v>
      </c>
      <c r="O227" s="61"/>
      <c r="P227" s="9">
        <f>SUM(Puntenklassement!D132)</f>
        <v>7098</v>
      </c>
    </row>
    <row r="228" spans="1:16" s="3" customFormat="1" ht="15.75" customHeight="1">
      <c r="A228" s="451" t="s">
        <v>796</v>
      </c>
      <c r="B228" s="107" t="s">
        <v>2711</v>
      </c>
      <c r="C228" s="61"/>
      <c r="D228" t="s">
        <v>2282</v>
      </c>
      <c r="E228" s="270" t="s">
        <v>3913</v>
      </c>
      <c r="F228" s="61"/>
      <c r="G228" s="413">
        <f>'Punten per wedstrijd'!C1319</f>
        <v>2</v>
      </c>
      <c r="H228" s="414">
        <f>'Punten per wedstrijd'!D1319</f>
        <v>2</v>
      </c>
      <c r="I228" s="415">
        <f>'Punten per wedstrijd'!E1319</f>
        <v>2</v>
      </c>
      <c r="J228" s="451" t="s">
        <v>796</v>
      </c>
      <c r="K228" s="107" t="s">
        <v>654</v>
      </c>
      <c r="L228" s="61"/>
      <c r="M228" t="s">
        <v>2748</v>
      </c>
      <c r="N228" s="270" t="s">
        <v>3903</v>
      </c>
      <c r="O228" s="61"/>
      <c r="P228" s="9">
        <f>SUM(Puntenklassement!D103)</f>
        <v>7089</v>
      </c>
    </row>
    <row r="229" spans="1:16" s="3" customFormat="1" ht="15.75" customHeight="1">
      <c r="A229" s="451" t="s">
        <v>797</v>
      </c>
      <c r="B229" s="285" t="s">
        <v>1671</v>
      </c>
      <c r="C229" s="61"/>
      <c r="D229" t="s">
        <v>2799</v>
      </c>
      <c r="E229" s="270" t="s">
        <v>3913</v>
      </c>
      <c r="F229" s="61"/>
      <c r="G229" s="413">
        <f>'Punten per wedstrijd'!C1394</f>
        <v>2</v>
      </c>
      <c r="H229" s="414">
        <f>'Punten per wedstrijd'!D1394</f>
        <v>1</v>
      </c>
      <c r="I229" s="415">
        <f>'Punten per wedstrijd'!E1394</f>
        <v>8</v>
      </c>
      <c r="J229" s="451" t="s">
        <v>797</v>
      </c>
      <c r="K229" s="107" t="s">
        <v>651</v>
      </c>
      <c r="L229" s="61"/>
      <c r="M229" t="s">
        <v>2756</v>
      </c>
      <c r="N229" s="270" t="s">
        <v>3897</v>
      </c>
      <c r="O229" s="61"/>
      <c r="P229" s="9">
        <f>SUM(Puntenklassement!D87)</f>
        <v>7055</v>
      </c>
    </row>
    <row r="230" spans="1:16" s="3" customFormat="1" ht="15.75" customHeight="1">
      <c r="A230" s="451" t="s">
        <v>798</v>
      </c>
      <c r="B230" s="107" t="s">
        <v>162</v>
      </c>
      <c r="C230" s="61"/>
      <c r="D230" t="s">
        <v>2752</v>
      </c>
      <c r="E230" s="270" t="s">
        <v>3902</v>
      </c>
      <c r="F230" s="61"/>
      <c r="G230" s="413">
        <f>'Punten per wedstrijd'!C1314</f>
        <v>2</v>
      </c>
      <c r="H230" s="414">
        <f>'Punten per wedstrijd'!D1314</f>
        <v>1</v>
      </c>
      <c r="I230" s="415">
        <f>'Punten per wedstrijd'!E1314</f>
        <v>2</v>
      </c>
      <c r="J230" s="451" t="s">
        <v>798</v>
      </c>
      <c r="K230" s="285" t="s">
        <v>31</v>
      </c>
      <c r="L230" s="61"/>
      <c r="M230" t="s">
        <v>2759</v>
      </c>
      <c r="N230" s="270" t="s">
        <v>2299</v>
      </c>
      <c r="O230" s="61"/>
      <c r="P230" s="9">
        <f>SUM(Puntenklassement!D112)</f>
        <v>7012</v>
      </c>
    </row>
    <row r="231" spans="1:16" s="3" customFormat="1" ht="15.75" customHeight="1">
      <c r="A231" s="451" t="s">
        <v>799</v>
      </c>
      <c r="B231" s="107" t="s">
        <v>658</v>
      </c>
      <c r="C231" s="61"/>
      <c r="D231" t="s">
        <v>2781</v>
      </c>
      <c r="E231" s="270" t="s">
        <v>3908</v>
      </c>
      <c r="F231" s="61"/>
      <c r="G231" s="413">
        <f>'Punten per wedstrijd'!C1404</f>
        <v>2</v>
      </c>
      <c r="H231" s="414">
        <f>'Punten per wedstrijd'!D1404</f>
        <v>1</v>
      </c>
      <c r="I231" s="415">
        <f>'Punten per wedstrijd'!E1404</f>
        <v>2</v>
      </c>
      <c r="J231" s="451" t="s">
        <v>799</v>
      </c>
      <c r="K231" s="107" t="s">
        <v>141</v>
      </c>
      <c r="L231" s="61"/>
      <c r="M231" t="s">
        <v>2770</v>
      </c>
      <c r="N231" s="270" t="s">
        <v>2299</v>
      </c>
      <c r="O231" s="61"/>
      <c r="P231" s="9">
        <f>SUM(Puntenklassement!D64)</f>
        <v>7012</v>
      </c>
    </row>
    <row r="232" spans="1:16" s="3" customFormat="1" ht="15.75" customHeight="1">
      <c r="A232" s="451" t="s">
        <v>800</v>
      </c>
      <c r="B232" s="107" t="s">
        <v>2723</v>
      </c>
      <c r="C232" s="61"/>
      <c r="D232" t="s">
        <v>2805</v>
      </c>
      <c r="E232" s="270" t="s">
        <v>3926</v>
      </c>
      <c r="F232" s="61"/>
      <c r="G232" s="413">
        <f>'Punten per wedstrijd'!C1363</f>
        <v>2</v>
      </c>
      <c r="H232" s="414">
        <f>'Punten per wedstrijd'!D1363</f>
        <v>1</v>
      </c>
      <c r="I232" s="415">
        <f>'Punten per wedstrijd'!E1363</f>
        <v>0</v>
      </c>
      <c r="J232" s="451" t="s">
        <v>800</v>
      </c>
      <c r="K232" s="107" t="s">
        <v>2711</v>
      </c>
      <c r="L232" s="61"/>
      <c r="M232" t="s">
        <v>2282</v>
      </c>
      <c r="N232" s="270" t="s">
        <v>3913</v>
      </c>
      <c r="O232" s="61"/>
      <c r="P232" s="9">
        <f>SUM(Puntenklassement!D52)</f>
        <v>7010</v>
      </c>
    </row>
    <row r="233" spans="1:16" s="3" customFormat="1" ht="15.75" customHeight="1">
      <c r="A233" s="451" t="s">
        <v>801</v>
      </c>
      <c r="B233" s="284" t="s">
        <v>3636</v>
      </c>
      <c r="C233" s="61"/>
      <c r="D233" t="s">
        <v>3884</v>
      </c>
      <c r="E233" s="270" t="s">
        <v>2837</v>
      </c>
      <c r="F233" s="61"/>
      <c r="G233" s="413">
        <f>'Punten per wedstrijd'!C1368</f>
        <v>2</v>
      </c>
      <c r="H233" s="414">
        <f>'Punten per wedstrijd'!D1368</f>
        <v>1</v>
      </c>
      <c r="I233" s="415">
        <f>'Punten per wedstrijd'!E1368</f>
        <v>0</v>
      </c>
      <c r="J233" s="451" t="s">
        <v>801</v>
      </c>
      <c r="K233" s="106" t="s">
        <v>1349</v>
      </c>
      <c r="L233" s="61"/>
      <c r="M233" t="s">
        <v>2751</v>
      </c>
      <c r="N233" s="270" t="s">
        <v>3909</v>
      </c>
      <c r="O233" s="61"/>
      <c r="P233" s="9">
        <f>SUM(Puntenklassement!D98)</f>
        <v>6995</v>
      </c>
    </row>
    <row r="234" spans="1:16" s="3" customFormat="1" ht="15.75" customHeight="1">
      <c r="A234" s="451" t="s">
        <v>802</v>
      </c>
      <c r="B234" s="284" t="s">
        <v>3620</v>
      </c>
      <c r="C234" s="61"/>
      <c r="D234" t="s">
        <v>2818</v>
      </c>
      <c r="E234" s="270" t="s">
        <v>3924</v>
      </c>
      <c r="F234" s="61"/>
      <c r="G234" s="413">
        <f>'Punten per wedstrijd'!C1302</f>
        <v>1</v>
      </c>
      <c r="H234" s="414">
        <f>'Punten per wedstrijd'!D1302</f>
        <v>7</v>
      </c>
      <c r="I234" s="415">
        <f>'Punten per wedstrijd'!E1302</f>
        <v>3</v>
      </c>
      <c r="J234" s="451" t="s">
        <v>802</v>
      </c>
      <c r="K234" s="107" t="s">
        <v>2732</v>
      </c>
      <c r="L234" s="61"/>
      <c r="M234" t="s">
        <v>2809</v>
      </c>
      <c r="N234" s="270" t="s">
        <v>3933</v>
      </c>
      <c r="O234" s="61"/>
      <c r="P234" s="9">
        <f>SUM(Puntenklassement!D58)</f>
        <v>6990</v>
      </c>
    </row>
    <row r="235" spans="1:16" s="3" customFormat="1" ht="15.75" customHeight="1">
      <c r="A235" s="451" t="s">
        <v>803</v>
      </c>
      <c r="B235" s="107" t="s">
        <v>2201</v>
      </c>
      <c r="C235" s="61"/>
      <c r="D235" t="s">
        <v>2803</v>
      </c>
      <c r="E235" s="270" t="s">
        <v>3926</v>
      </c>
      <c r="F235" s="61"/>
      <c r="G235" s="413">
        <f>'Punten per wedstrijd'!C1315</f>
        <v>1</v>
      </c>
      <c r="H235" s="414">
        <f>'Punten per wedstrijd'!D1315</f>
        <v>6</v>
      </c>
      <c r="I235" s="415">
        <f>'Punten per wedstrijd'!E1315</f>
        <v>4</v>
      </c>
      <c r="J235" s="451" t="s">
        <v>803</v>
      </c>
      <c r="K235" s="106" t="s">
        <v>1343</v>
      </c>
      <c r="L235" s="61"/>
      <c r="M235" t="s">
        <v>2753</v>
      </c>
      <c r="N235" s="270" t="s">
        <v>3905</v>
      </c>
      <c r="O235" s="61"/>
      <c r="P235" s="9">
        <f>SUM(Puntenklassement!D81)</f>
        <v>6987</v>
      </c>
    </row>
    <row r="236" spans="1:16" s="3" customFormat="1" ht="15.75" customHeight="1">
      <c r="A236" s="451" t="s">
        <v>804</v>
      </c>
      <c r="B236" s="107" t="s">
        <v>2733</v>
      </c>
      <c r="C236" s="61"/>
      <c r="D236" t="s">
        <v>2291</v>
      </c>
      <c r="E236" s="270" t="s">
        <v>2828</v>
      </c>
      <c r="F236" s="61"/>
      <c r="G236" s="413">
        <f>'Punten per wedstrijd'!C1323</f>
        <v>1</v>
      </c>
      <c r="H236" s="414">
        <f>'Punten per wedstrijd'!D1323</f>
        <v>6</v>
      </c>
      <c r="I236" s="415">
        <f>'Punten per wedstrijd'!E1323</f>
        <v>3</v>
      </c>
      <c r="J236" s="451" t="s">
        <v>804</v>
      </c>
      <c r="K236" s="284" t="s">
        <v>3630</v>
      </c>
      <c r="L236" s="61"/>
      <c r="M236" t="s">
        <v>3878</v>
      </c>
      <c r="N236" s="270" t="s">
        <v>3939</v>
      </c>
      <c r="O236" s="61"/>
      <c r="P236" s="9">
        <f>SUM(Puntenklassement!D72)</f>
        <v>6981</v>
      </c>
    </row>
    <row r="237" spans="1:16" s="3" customFormat="1" ht="15.75" customHeight="1">
      <c r="A237" s="451" t="s">
        <v>805</v>
      </c>
      <c r="B237" s="284" t="s">
        <v>3630</v>
      </c>
      <c r="C237" s="61"/>
      <c r="D237" t="s">
        <v>3878</v>
      </c>
      <c r="E237" s="270" t="s">
        <v>3939</v>
      </c>
      <c r="F237" s="61"/>
      <c r="G237" s="413">
        <f>'Punten per wedstrijd'!C1339</f>
        <v>1</v>
      </c>
      <c r="H237" s="414">
        <f>'Punten per wedstrijd'!D1339</f>
        <v>5</v>
      </c>
      <c r="I237" s="415">
        <f>'Punten per wedstrijd'!E1339</f>
        <v>1</v>
      </c>
      <c r="J237" s="451" t="s">
        <v>805</v>
      </c>
      <c r="K237" s="107" t="s">
        <v>2209</v>
      </c>
      <c r="L237" s="61"/>
      <c r="M237" t="s">
        <v>2789</v>
      </c>
      <c r="N237" s="270" t="s">
        <v>3926</v>
      </c>
      <c r="O237" s="61"/>
      <c r="P237" s="9">
        <f>SUM(Puntenklassement!D75)</f>
        <v>6964</v>
      </c>
    </row>
    <row r="238" spans="1:16" s="3" customFormat="1" ht="15.75" customHeight="1">
      <c r="A238" s="451" t="s">
        <v>806</v>
      </c>
      <c r="B238" s="284" t="s">
        <v>3637</v>
      </c>
      <c r="C238" s="61"/>
      <c r="D238" t="s">
        <v>3885</v>
      </c>
      <c r="E238" s="270" t="s">
        <v>3932</v>
      </c>
      <c r="F238" s="61"/>
      <c r="G238" s="413">
        <f>'Punten per wedstrijd'!C1377</f>
        <v>1</v>
      </c>
      <c r="H238" s="414">
        <f>'Punten per wedstrijd'!D1377</f>
        <v>5</v>
      </c>
      <c r="I238" s="415">
        <f>'Punten per wedstrijd'!E1377</f>
        <v>1</v>
      </c>
      <c r="J238" s="451" t="s">
        <v>806</v>
      </c>
      <c r="K238" s="285" t="s">
        <v>1653</v>
      </c>
      <c r="L238" s="61"/>
      <c r="M238" t="s">
        <v>2746</v>
      </c>
      <c r="N238" s="270" t="s">
        <v>3899</v>
      </c>
      <c r="O238" s="61"/>
      <c r="P238" s="9">
        <f>SUM(Puntenklassement!D19)</f>
        <v>6958</v>
      </c>
    </row>
    <row r="239" spans="1:16" s="3" customFormat="1" ht="15.75" customHeight="1">
      <c r="A239" s="451" t="s">
        <v>807</v>
      </c>
      <c r="B239" s="107" t="s">
        <v>2712</v>
      </c>
      <c r="C239" s="61"/>
      <c r="D239" t="s">
        <v>3871</v>
      </c>
      <c r="E239" s="270" t="s">
        <v>3929</v>
      </c>
      <c r="F239" s="61"/>
      <c r="G239" s="413">
        <f>'Punten per wedstrijd'!C1347</f>
        <v>1</v>
      </c>
      <c r="H239" s="414">
        <f>'Punten per wedstrijd'!D1347</f>
        <v>4</v>
      </c>
      <c r="I239" s="415">
        <f>'Punten per wedstrijd'!E1347</f>
        <v>7</v>
      </c>
      <c r="J239" s="451" t="s">
        <v>807</v>
      </c>
      <c r="K239" s="107" t="s">
        <v>2203</v>
      </c>
      <c r="L239" s="61"/>
      <c r="M239" t="s">
        <v>2794</v>
      </c>
      <c r="N239" s="270" t="s">
        <v>3922</v>
      </c>
      <c r="O239" s="61"/>
      <c r="P239" s="9">
        <f>SUM(Puntenklassement!D69)</f>
        <v>6923</v>
      </c>
    </row>
    <row r="240" spans="1:16" s="3" customFormat="1" ht="15.75" customHeight="1">
      <c r="A240" s="451" t="s">
        <v>808</v>
      </c>
      <c r="B240" s="107" t="s">
        <v>2707</v>
      </c>
      <c r="C240" s="61"/>
      <c r="D240" t="s">
        <v>2284</v>
      </c>
      <c r="E240" s="270" t="s">
        <v>2825</v>
      </c>
      <c r="F240" s="61"/>
      <c r="G240" s="413">
        <f>'Punten per wedstrijd'!C1284</f>
        <v>1</v>
      </c>
      <c r="H240" s="414">
        <f>'Punten per wedstrijd'!D1284</f>
        <v>4</v>
      </c>
      <c r="I240" s="415">
        <f>'Punten per wedstrijd'!E1284</f>
        <v>4</v>
      </c>
      <c r="J240" s="451" t="s">
        <v>808</v>
      </c>
      <c r="K240" s="284" t="s">
        <v>3619</v>
      </c>
      <c r="L240" s="61"/>
      <c r="M240" t="s">
        <v>2817</v>
      </c>
      <c r="N240" s="270" t="s">
        <v>2837</v>
      </c>
      <c r="O240" s="61"/>
      <c r="P240" s="9">
        <f>SUM(Puntenklassement!D25)</f>
        <v>6918</v>
      </c>
    </row>
    <row r="241" spans="1:16" s="3" customFormat="1" ht="15.75" customHeight="1">
      <c r="A241" s="451" t="s">
        <v>809</v>
      </c>
      <c r="B241" s="107" t="s">
        <v>3631</v>
      </c>
      <c r="C241" s="61"/>
      <c r="D241" t="s">
        <v>3879</v>
      </c>
      <c r="E241" s="270" t="s">
        <v>3937</v>
      </c>
      <c r="F241" s="61"/>
      <c r="G241" s="413">
        <f>'Punten per wedstrijd'!C1344</f>
        <v>1</v>
      </c>
      <c r="H241" s="414">
        <f>'Punten per wedstrijd'!D1344</f>
        <v>4</v>
      </c>
      <c r="I241" s="415">
        <f>'Punten per wedstrijd'!E1344</f>
        <v>4</v>
      </c>
      <c r="J241" s="451" t="s">
        <v>809</v>
      </c>
      <c r="K241" s="284" t="s">
        <v>3638</v>
      </c>
      <c r="L241" s="61"/>
      <c r="M241" t="s">
        <v>3886</v>
      </c>
      <c r="N241" s="270" t="s">
        <v>3937</v>
      </c>
      <c r="O241" s="61"/>
      <c r="P241" s="9">
        <f>SUM(Puntenklassement!D111)</f>
        <v>6865</v>
      </c>
    </row>
    <row r="242" spans="1:16" s="3" customFormat="1" ht="15.75" customHeight="1">
      <c r="A242" s="451" t="s">
        <v>810</v>
      </c>
      <c r="B242" s="285" t="s">
        <v>11</v>
      </c>
      <c r="C242" s="61"/>
      <c r="D242" t="s">
        <v>2773</v>
      </c>
      <c r="E242" s="270" t="s">
        <v>2298</v>
      </c>
      <c r="F242" s="61"/>
      <c r="G242" s="413">
        <f>'Punten per wedstrijd'!C1295</f>
        <v>1</v>
      </c>
      <c r="H242" s="414">
        <f>'Punten per wedstrijd'!D1295</f>
        <v>4</v>
      </c>
      <c r="I242" s="415">
        <f>'Punten per wedstrijd'!E1295</f>
        <v>1</v>
      </c>
      <c r="J242" s="451" t="s">
        <v>810</v>
      </c>
      <c r="K242" s="107" t="s">
        <v>653</v>
      </c>
      <c r="L242" s="61"/>
      <c r="M242" t="s">
        <v>2775</v>
      </c>
      <c r="N242" s="270" t="s">
        <v>3898</v>
      </c>
      <c r="O242" s="61"/>
      <c r="P242" s="9">
        <f>SUM(Puntenklassement!D104)</f>
        <v>6842</v>
      </c>
    </row>
    <row r="243" spans="1:16" s="3" customFormat="1" ht="15.75" customHeight="1">
      <c r="A243" s="451" t="s">
        <v>811</v>
      </c>
      <c r="B243" s="107" t="s">
        <v>639</v>
      </c>
      <c r="C243" s="61"/>
      <c r="D243" t="s">
        <v>3870</v>
      </c>
      <c r="E243" s="270" t="s">
        <v>2828</v>
      </c>
      <c r="F243" s="61"/>
      <c r="G243" s="413">
        <f>'Punten per wedstrijd'!C1304</f>
        <v>1</v>
      </c>
      <c r="H243" s="414">
        <f>'Punten per wedstrijd'!D1304</f>
        <v>4</v>
      </c>
      <c r="I243" s="415">
        <f>'Punten per wedstrijd'!E1304</f>
        <v>1</v>
      </c>
      <c r="J243" s="451" t="s">
        <v>811</v>
      </c>
      <c r="K243" s="285" t="s">
        <v>1661</v>
      </c>
      <c r="L243" s="61"/>
      <c r="M243" t="s">
        <v>2757</v>
      </c>
      <c r="N243" s="270" t="s">
        <v>2822</v>
      </c>
      <c r="O243" s="61"/>
      <c r="P243" s="9">
        <f>SUM(Puntenklassement!D27)</f>
        <v>6834</v>
      </c>
    </row>
    <row r="244" spans="1:16" s="3" customFormat="1" ht="15.75" customHeight="1">
      <c r="A244" s="451" t="s">
        <v>812</v>
      </c>
      <c r="B244" s="107" t="s">
        <v>2203</v>
      </c>
      <c r="C244" s="61"/>
      <c r="D244" t="s">
        <v>2794</v>
      </c>
      <c r="E244" s="270" t="s">
        <v>3922</v>
      </c>
      <c r="F244" s="61"/>
      <c r="G244" s="413">
        <f>'Punten per wedstrijd'!C1336</f>
        <v>1</v>
      </c>
      <c r="H244" s="414">
        <f>'Punten per wedstrijd'!D1336</f>
        <v>3</v>
      </c>
      <c r="I244" s="415">
        <f>'Punten per wedstrijd'!E1336</f>
        <v>4</v>
      </c>
      <c r="J244" s="451" t="s">
        <v>812</v>
      </c>
      <c r="K244" s="107" t="s">
        <v>2848</v>
      </c>
      <c r="L244" s="61"/>
      <c r="M244" t="s">
        <v>2278</v>
      </c>
      <c r="N244" s="270" t="s">
        <v>3930</v>
      </c>
      <c r="O244" s="61"/>
      <c r="P244" s="9">
        <f>SUM(Puntenklassement!D15)</f>
        <v>6806</v>
      </c>
    </row>
    <row r="245" spans="1:16" s="3" customFormat="1" ht="15.75" customHeight="1">
      <c r="A245" s="451" t="s">
        <v>813</v>
      </c>
      <c r="B245" s="285" t="s">
        <v>1690</v>
      </c>
      <c r="C245" s="61"/>
      <c r="D245" t="s">
        <v>3868</v>
      </c>
      <c r="E245" s="270" t="s">
        <v>3925</v>
      </c>
      <c r="F245" s="61"/>
      <c r="G245" s="413">
        <f>'Punten per wedstrijd'!C1369</f>
        <v>1</v>
      </c>
      <c r="H245" s="414">
        <f>'Punten per wedstrijd'!D1369</f>
        <v>3</v>
      </c>
      <c r="I245" s="415">
        <f>'Punten per wedstrijd'!E1369</f>
        <v>3</v>
      </c>
      <c r="J245" s="451" t="s">
        <v>813</v>
      </c>
      <c r="K245" s="284" t="s">
        <v>3615</v>
      </c>
      <c r="L245" s="61"/>
      <c r="M245" t="s">
        <v>2813</v>
      </c>
      <c r="N245" s="270" t="s">
        <v>3936</v>
      </c>
      <c r="O245" s="61"/>
      <c r="P245" s="9">
        <f>SUM(Puntenklassement!D11)</f>
        <v>6798</v>
      </c>
    </row>
    <row r="246" spans="1:16" s="3" customFormat="1" ht="15.75" customHeight="1">
      <c r="A246" s="451" t="s">
        <v>814</v>
      </c>
      <c r="B246" s="284" t="s">
        <v>3619</v>
      </c>
      <c r="C246" s="61"/>
      <c r="D246" t="s">
        <v>2817</v>
      </c>
      <c r="E246" s="270" t="s">
        <v>2837</v>
      </c>
      <c r="F246" s="61"/>
      <c r="G246" s="413">
        <f>'Punten per wedstrijd'!C1292</f>
        <v>1</v>
      </c>
      <c r="H246" s="414">
        <f>'Punten per wedstrijd'!D1292</f>
        <v>3</v>
      </c>
      <c r="I246" s="415">
        <f>'Punten per wedstrijd'!E1292</f>
        <v>2</v>
      </c>
      <c r="J246" s="451" t="s">
        <v>814</v>
      </c>
      <c r="K246" s="107" t="s">
        <v>162</v>
      </c>
      <c r="L246" s="61"/>
      <c r="M246" t="s">
        <v>2752</v>
      </c>
      <c r="N246" s="270" t="s">
        <v>3902</v>
      </c>
      <c r="O246" s="61"/>
      <c r="P246" s="9">
        <f>SUM(Puntenklassement!D47)</f>
        <v>6784</v>
      </c>
    </row>
    <row r="247" spans="1:16" s="3" customFormat="1" ht="15.75" customHeight="1">
      <c r="A247" s="452" t="s">
        <v>1950</v>
      </c>
      <c r="B247" s="285" t="s">
        <v>1667</v>
      </c>
      <c r="C247" s="61"/>
      <c r="D247" t="s">
        <v>2782</v>
      </c>
      <c r="E247" s="270" t="s">
        <v>3921</v>
      </c>
      <c r="F247" s="61"/>
      <c r="G247" s="413">
        <f>'Punten per wedstrijd'!C1333</f>
        <v>1</v>
      </c>
      <c r="H247" s="414">
        <f>'Punten per wedstrijd'!D1333</f>
        <v>3</v>
      </c>
      <c r="I247" s="415">
        <f>'Punten per wedstrijd'!E1333</f>
        <v>2</v>
      </c>
      <c r="J247" s="452" t="s">
        <v>1950</v>
      </c>
      <c r="K247" s="285" t="s">
        <v>1654</v>
      </c>
      <c r="L247" s="61"/>
      <c r="M247" t="s">
        <v>3867</v>
      </c>
      <c r="N247" s="270" t="s">
        <v>3924</v>
      </c>
      <c r="O247" s="61"/>
      <c r="P247" s="9">
        <f>SUM(Puntenklassement!D44)</f>
        <v>6737</v>
      </c>
    </row>
    <row r="248" spans="1:16" s="3" customFormat="1" ht="15.75" customHeight="1">
      <c r="A248" s="452" t="s">
        <v>2169</v>
      </c>
      <c r="B248" s="107" t="s">
        <v>2210</v>
      </c>
      <c r="C248" s="61"/>
      <c r="D248" t="s">
        <v>2802</v>
      </c>
      <c r="E248" s="270" t="s">
        <v>3923</v>
      </c>
      <c r="F248" s="61"/>
      <c r="G248" s="413">
        <f>'Punten per wedstrijd'!C1361</f>
        <v>1</v>
      </c>
      <c r="H248" s="414">
        <f>'Punten per wedstrijd'!D1361</f>
        <v>3</v>
      </c>
      <c r="I248" s="415">
        <f>'Punten per wedstrijd'!E1361</f>
        <v>2</v>
      </c>
      <c r="J248" s="452" t="s">
        <v>2169</v>
      </c>
      <c r="K248" s="285" t="s">
        <v>1</v>
      </c>
      <c r="L248" s="61"/>
      <c r="M248" t="s">
        <v>2800</v>
      </c>
      <c r="N248" s="270" t="s">
        <v>3921</v>
      </c>
      <c r="O248" s="61"/>
      <c r="P248" s="9">
        <f>SUM(Puntenklassement!D8)</f>
        <v>6730</v>
      </c>
    </row>
    <row r="249" spans="1:16" s="3" customFormat="1" ht="15.75" customHeight="1">
      <c r="A249" s="452" t="s">
        <v>2170</v>
      </c>
      <c r="B249" s="107" t="s">
        <v>654</v>
      </c>
      <c r="C249" s="61"/>
      <c r="D249" t="s">
        <v>2748</v>
      </c>
      <c r="E249" s="270" t="s">
        <v>3903</v>
      </c>
      <c r="F249" s="61"/>
      <c r="G249" s="413">
        <f>'Punten per wedstrijd'!C1370</f>
        <v>1</v>
      </c>
      <c r="H249" s="414">
        <f>'Punten per wedstrijd'!D1370</f>
        <v>3</v>
      </c>
      <c r="I249" s="415">
        <f>'Punten per wedstrijd'!E1370</f>
        <v>2</v>
      </c>
      <c r="J249" s="452" t="s">
        <v>2170</v>
      </c>
      <c r="K249" s="107" t="s">
        <v>2201</v>
      </c>
      <c r="L249" s="61"/>
      <c r="M249" t="s">
        <v>2803</v>
      </c>
      <c r="N249" s="270" t="s">
        <v>3926</v>
      </c>
      <c r="O249" s="61"/>
      <c r="P249" s="9">
        <f>SUM(Puntenklassement!D48)</f>
        <v>6657</v>
      </c>
    </row>
    <row r="250" spans="1:16" s="3" customFormat="1" ht="15.75" customHeight="1">
      <c r="A250" s="452" t="s">
        <v>2171</v>
      </c>
      <c r="B250" s="107" t="s">
        <v>2722</v>
      </c>
      <c r="C250" s="61"/>
      <c r="D250" t="s">
        <v>2277</v>
      </c>
      <c r="E250" s="270" t="s">
        <v>3928</v>
      </c>
      <c r="F250" s="61"/>
      <c r="G250" s="413">
        <f>'Punten per wedstrijd'!C1391</f>
        <v>1</v>
      </c>
      <c r="H250" s="414">
        <f>'Punten per wedstrijd'!D1391</f>
        <v>3</v>
      </c>
      <c r="I250" s="415">
        <f>'Punten per wedstrijd'!E1391</f>
        <v>2</v>
      </c>
      <c r="J250" s="452" t="s">
        <v>2171</v>
      </c>
      <c r="K250" s="284" t="s">
        <v>3641</v>
      </c>
      <c r="L250" s="61"/>
      <c r="M250" t="s">
        <v>3890</v>
      </c>
      <c r="N250" s="270" t="s">
        <v>3939</v>
      </c>
      <c r="O250" s="61"/>
      <c r="P250" s="9">
        <f>SUM(Puntenklassement!D125)</f>
        <v>6630</v>
      </c>
    </row>
    <row r="251" spans="1:16" s="3" customFormat="1" ht="15.75" customHeight="1">
      <c r="A251" s="452" t="s">
        <v>2172</v>
      </c>
      <c r="B251" s="107" t="s">
        <v>2710</v>
      </c>
      <c r="C251" s="61"/>
      <c r="D251" t="s">
        <v>2283</v>
      </c>
      <c r="E251" s="270" t="s">
        <v>3929</v>
      </c>
      <c r="F251" s="61"/>
      <c r="G251" s="413">
        <f>'Punten per wedstrijd'!C1396</f>
        <v>1</v>
      </c>
      <c r="H251" s="414">
        <f>'Punten per wedstrijd'!D1396</f>
        <v>3</v>
      </c>
      <c r="I251" s="415">
        <f>'Punten per wedstrijd'!E1396</f>
        <v>2</v>
      </c>
      <c r="J251" s="452" t="s">
        <v>2172</v>
      </c>
      <c r="K251" s="107" t="s">
        <v>3616</v>
      </c>
      <c r="L251" s="61"/>
      <c r="M251" t="s">
        <v>2814</v>
      </c>
      <c r="N251" s="270" t="s">
        <v>3937</v>
      </c>
      <c r="O251" s="61"/>
      <c r="P251" s="9">
        <f>SUM(Puntenklassement!D13)</f>
        <v>6615</v>
      </c>
    </row>
    <row r="252" spans="1:16" s="3" customFormat="1" ht="15.75" customHeight="1">
      <c r="A252" s="452" t="s">
        <v>2173</v>
      </c>
      <c r="B252" s="284" t="s">
        <v>3632</v>
      </c>
      <c r="C252" s="61"/>
      <c r="D252" t="s">
        <v>3880</v>
      </c>
      <c r="E252" s="270" t="s">
        <v>2836</v>
      </c>
      <c r="F252" s="61"/>
      <c r="G252" s="413">
        <f>'Punten per wedstrijd'!C1351</f>
        <v>1</v>
      </c>
      <c r="H252" s="414">
        <f>'Punten per wedstrijd'!D1351</f>
        <v>2</v>
      </c>
      <c r="I252" s="415">
        <f>'Punten per wedstrijd'!E1351</f>
        <v>3</v>
      </c>
      <c r="J252" s="452" t="s">
        <v>2173</v>
      </c>
      <c r="K252" s="285" t="s">
        <v>1667</v>
      </c>
      <c r="L252" s="61"/>
      <c r="M252" t="s">
        <v>2782</v>
      </c>
      <c r="N252" s="270" t="s">
        <v>3921</v>
      </c>
      <c r="O252" s="61"/>
      <c r="P252" s="9">
        <f>SUM(Puntenklassement!D66)</f>
        <v>6604</v>
      </c>
    </row>
    <row r="253" spans="1:16" s="3" customFormat="1" ht="15.75" customHeight="1">
      <c r="A253" s="452" t="s">
        <v>2174</v>
      </c>
      <c r="B253" s="107" t="s">
        <v>155</v>
      </c>
      <c r="C253" s="61"/>
      <c r="D253" t="s">
        <v>2755</v>
      </c>
      <c r="E253" s="270" t="s">
        <v>2822</v>
      </c>
      <c r="F253" s="61"/>
      <c r="G253" s="413">
        <f>'Punten per wedstrijd'!C1399</f>
        <v>1</v>
      </c>
      <c r="H253" s="414">
        <f>'Punten per wedstrijd'!D1399</f>
        <v>2</v>
      </c>
      <c r="I253" s="415">
        <f>'Punten per wedstrijd'!E1399</f>
        <v>3</v>
      </c>
      <c r="J253" s="452" t="s">
        <v>2174</v>
      </c>
      <c r="K253" s="107" t="s">
        <v>683</v>
      </c>
      <c r="L253" s="61"/>
      <c r="M253" t="s">
        <v>2741</v>
      </c>
      <c r="N253" s="270" t="s">
        <v>3893</v>
      </c>
      <c r="O253" s="61"/>
      <c r="P253" s="9">
        <f>SUM(Puntenklassement!D99)</f>
        <v>6600</v>
      </c>
    </row>
    <row r="254" spans="1:16" s="3" customFormat="1" ht="15.75" customHeight="1">
      <c r="A254" s="452" t="s">
        <v>2175</v>
      </c>
      <c r="B254" s="107" t="s">
        <v>2220</v>
      </c>
      <c r="C254" s="61"/>
      <c r="D254" t="s">
        <v>2776</v>
      </c>
      <c r="E254" s="270" t="s">
        <v>2823</v>
      </c>
      <c r="F254" s="61"/>
      <c r="G254" s="413">
        <f>'Punten per wedstrijd'!C1318</f>
        <v>1</v>
      </c>
      <c r="H254" s="414">
        <f>'Punten per wedstrijd'!D1318</f>
        <v>2</v>
      </c>
      <c r="I254" s="415">
        <f>'Punten per wedstrijd'!E1318</f>
        <v>1</v>
      </c>
      <c r="J254" s="452" t="s">
        <v>2175</v>
      </c>
      <c r="K254" s="285" t="s">
        <v>11</v>
      </c>
      <c r="L254" s="61"/>
      <c r="M254" t="s">
        <v>2773</v>
      </c>
      <c r="N254" s="270" t="s">
        <v>2298</v>
      </c>
      <c r="O254" s="61"/>
      <c r="P254" s="9">
        <f>SUM(Puntenklassement!D28)</f>
        <v>6590</v>
      </c>
    </row>
    <row r="255" spans="1:16" s="3" customFormat="1" ht="15.75" customHeight="1">
      <c r="A255" s="452" t="s">
        <v>2176</v>
      </c>
      <c r="B255" s="284" t="s">
        <v>142</v>
      </c>
      <c r="C255" s="61"/>
      <c r="D255" t="s">
        <v>2761</v>
      </c>
      <c r="E255" s="270" t="s">
        <v>2298</v>
      </c>
      <c r="F255" s="61"/>
      <c r="G255" s="413">
        <f>'Punten per wedstrijd'!C1364</f>
        <v>1</v>
      </c>
      <c r="H255" s="414">
        <f>'Punten per wedstrijd'!D1364</f>
        <v>2</v>
      </c>
      <c r="I255" s="415">
        <f>'Punten per wedstrijd'!E1364</f>
        <v>1</v>
      </c>
      <c r="J255" s="452" t="s">
        <v>2176</v>
      </c>
      <c r="K255" s="107" t="s">
        <v>2200</v>
      </c>
      <c r="L255" s="61"/>
      <c r="M255" t="s">
        <v>2780</v>
      </c>
      <c r="N255" s="270" t="s">
        <v>2828</v>
      </c>
      <c r="O255" s="61"/>
      <c r="P255" s="9">
        <f>SUM(Puntenklassement!D54)</f>
        <v>6573</v>
      </c>
    </row>
    <row r="256" spans="1:16" s="3" customFormat="1" ht="15.75" customHeight="1">
      <c r="A256" s="452" t="s">
        <v>2177</v>
      </c>
      <c r="B256" s="107" t="s">
        <v>2714</v>
      </c>
      <c r="C256" s="61"/>
      <c r="D256" t="s">
        <v>2297</v>
      </c>
      <c r="E256" s="270" t="s">
        <v>2827</v>
      </c>
      <c r="F256" s="61"/>
      <c r="G256" s="413">
        <f>'Punten per wedstrijd'!C1375</f>
        <v>1</v>
      </c>
      <c r="H256" s="414">
        <f>'Punten per wedstrijd'!D1375</f>
        <v>2</v>
      </c>
      <c r="I256" s="415">
        <f>'Punten per wedstrijd'!E1375</f>
        <v>1</v>
      </c>
      <c r="J256" s="452" t="s">
        <v>2177</v>
      </c>
      <c r="K256" s="107" t="s">
        <v>633</v>
      </c>
      <c r="L256" s="61"/>
      <c r="M256" t="s">
        <v>2777</v>
      </c>
      <c r="N256" s="270" t="s">
        <v>3915</v>
      </c>
      <c r="O256" s="61"/>
      <c r="P256" s="9">
        <f>SUM(Puntenklassement!D32)</f>
        <v>6478</v>
      </c>
    </row>
    <row r="257" spans="1:16" s="3" customFormat="1" ht="15.75" customHeight="1">
      <c r="A257" s="452" t="s">
        <v>2178</v>
      </c>
      <c r="B257" s="106" t="s">
        <v>1351</v>
      </c>
      <c r="C257" s="61"/>
      <c r="D257" t="s">
        <v>2749</v>
      </c>
      <c r="E257" s="270" t="s">
        <v>3894</v>
      </c>
      <c r="F257" s="61"/>
      <c r="G257" s="413">
        <f>'Punten per wedstrijd'!C1390</f>
        <v>1</v>
      </c>
      <c r="H257" s="414">
        <f>'Punten per wedstrijd'!D1390</f>
        <v>2</v>
      </c>
      <c r="I257" s="415">
        <f>'Punten per wedstrijd'!E1390</f>
        <v>0</v>
      </c>
      <c r="J257" s="452" t="s">
        <v>2178</v>
      </c>
      <c r="K257" s="107" t="s">
        <v>2196</v>
      </c>
      <c r="L257" s="61"/>
      <c r="M257" t="s">
        <v>2801</v>
      </c>
      <c r="N257" s="270" t="s">
        <v>3918</v>
      </c>
      <c r="O257" s="61"/>
      <c r="P257" s="9">
        <f>SUM(Puntenklassement!D20)</f>
        <v>6435</v>
      </c>
    </row>
    <row r="258" spans="1:16" s="3" customFormat="1" ht="15.75" customHeight="1">
      <c r="A258" s="452" t="s">
        <v>2179</v>
      </c>
      <c r="B258" s="107" t="s">
        <v>683</v>
      </c>
      <c r="C258" s="61"/>
      <c r="D258" t="s">
        <v>2741</v>
      </c>
      <c r="E258" s="270" t="s">
        <v>3893</v>
      </c>
      <c r="F258" s="61"/>
      <c r="G258" s="413">
        <f>'Punten per wedstrijd'!C1366</f>
        <v>1</v>
      </c>
      <c r="H258" s="414">
        <f>'Punten per wedstrijd'!D1366</f>
        <v>1</v>
      </c>
      <c r="I258" s="415">
        <f>'Punten per wedstrijd'!E1366</f>
        <v>4</v>
      </c>
      <c r="J258" s="452" t="s">
        <v>2179</v>
      </c>
      <c r="K258" s="284" t="s">
        <v>3629</v>
      </c>
      <c r="L258" s="61"/>
      <c r="M258" t="s">
        <v>3877</v>
      </c>
      <c r="N258" s="270" t="s">
        <v>2835</v>
      </c>
      <c r="O258" s="61"/>
      <c r="P258" s="9">
        <f>SUM(Puntenklassement!D71)</f>
        <v>6296</v>
      </c>
    </row>
    <row r="259" spans="1:16" s="3" customFormat="1" ht="15.75" customHeight="1">
      <c r="A259" s="452" t="s">
        <v>2180</v>
      </c>
      <c r="B259" s="107" t="s">
        <v>2728</v>
      </c>
      <c r="C259" s="61"/>
      <c r="D259" t="s">
        <v>2806</v>
      </c>
      <c r="E259" s="270" t="s">
        <v>3927</v>
      </c>
      <c r="F259" s="61"/>
      <c r="G259" s="413">
        <f>'Punten per wedstrijd'!C1402</f>
        <v>1</v>
      </c>
      <c r="H259" s="414">
        <f>'Punten per wedstrijd'!D1402</f>
        <v>1</v>
      </c>
      <c r="I259" s="415">
        <f>'Punten per wedstrijd'!E1402</f>
        <v>2</v>
      </c>
      <c r="J259" s="452" t="s">
        <v>2180</v>
      </c>
      <c r="K259" s="107" t="s">
        <v>686</v>
      </c>
      <c r="L259" s="61"/>
      <c r="M259" t="s">
        <v>2798</v>
      </c>
      <c r="N259" s="270" t="s">
        <v>3905</v>
      </c>
      <c r="O259" s="61"/>
      <c r="P259" s="9">
        <f>SUM(Puntenklassement!D117)</f>
        <v>6268</v>
      </c>
    </row>
    <row r="260" spans="1:16" s="3" customFormat="1" ht="15.75" customHeight="1">
      <c r="A260" s="452" t="s">
        <v>2181</v>
      </c>
      <c r="B260" s="284" t="s">
        <v>3641</v>
      </c>
      <c r="C260" s="61"/>
      <c r="D260" t="s">
        <v>3890</v>
      </c>
      <c r="E260" s="270" t="s">
        <v>3939</v>
      </c>
      <c r="F260" s="61"/>
      <c r="G260" s="413">
        <f>'Punten per wedstrijd'!C1392</f>
        <v>1</v>
      </c>
      <c r="H260" s="414">
        <f>'Punten per wedstrijd'!D1392</f>
        <v>1</v>
      </c>
      <c r="I260" s="415">
        <f>'Punten per wedstrijd'!E1392</f>
        <v>1</v>
      </c>
      <c r="J260" s="452" t="s">
        <v>2181</v>
      </c>
      <c r="K260" s="107" t="s">
        <v>675</v>
      </c>
      <c r="L260" s="61"/>
      <c r="M260" t="s">
        <v>3862</v>
      </c>
      <c r="N260" s="270" t="s">
        <v>3918</v>
      </c>
      <c r="O260" s="61"/>
      <c r="P260" s="9">
        <f>SUM(Puntenklassement!D16)</f>
        <v>6250</v>
      </c>
    </row>
    <row r="261" spans="1:16" s="3" customFormat="1" ht="15.75" customHeight="1">
      <c r="A261" s="452" t="s">
        <v>2182</v>
      </c>
      <c r="B261" s="106" t="s">
        <v>1346</v>
      </c>
      <c r="C261" s="61"/>
      <c r="D261" t="s">
        <v>2767</v>
      </c>
      <c r="E261" s="270" t="s">
        <v>3916</v>
      </c>
      <c r="F261" s="61"/>
      <c r="G261" s="413">
        <f>'Punten per wedstrijd'!C1271</f>
        <v>1</v>
      </c>
      <c r="H261" s="414">
        <f>'Punten per wedstrijd'!D1271</f>
        <v>1</v>
      </c>
      <c r="I261" s="415">
        <f>'Punten per wedstrijd'!E1271</f>
        <v>0</v>
      </c>
      <c r="J261" s="452" t="s">
        <v>2182</v>
      </c>
      <c r="K261" s="285" t="s">
        <v>1668</v>
      </c>
      <c r="L261" s="61"/>
      <c r="M261" t="s">
        <v>2765</v>
      </c>
      <c r="N261" s="270" t="s">
        <v>3903</v>
      </c>
      <c r="O261" s="61"/>
      <c r="P261" s="9">
        <f>SUM(Puntenklassement!D70)</f>
        <v>6143</v>
      </c>
    </row>
    <row r="262" spans="1:16" s="3" customFormat="1" ht="15.75" customHeight="1">
      <c r="A262" s="452" t="s">
        <v>2183</v>
      </c>
      <c r="B262" s="285" t="s">
        <v>33</v>
      </c>
      <c r="C262" s="61"/>
      <c r="D262" t="s">
        <v>2745</v>
      </c>
      <c r="E262" s="270" t="s">
        <v>2298</v>
      </c>
      <c r="F262" s="61"/>
      <c r="G262" s="413">
        <f>'Punten per wedstrijd'!C1385</f>
        <v>1</v>
      </c>
      <c r="H262" s="414">
        <f>'Punten per wedstrijd'!D1385</f>
        <v>0</v>
      </c>
      <c r="I262" s="415">
        <f>'Punten per wedstrijd'!E1385</f>
        <v>4</v>
      </c>
      <c r="J262" s="452" t="s">
        <v>2183</v>
      </c>
      <c r="K262" s="107" t="s">
        <v>658</v>
      </c>
      <c r="L262" s="61"/>
      <c r="M262" t="s">
        <v>2781</v>
      </c>
      <c r="N262" s="270" t="s">
        <v>3908</v>
      </c>
      <c r="O262" s="61"/>
      <c r="P262" s="9">
        <f>SUM(Puntenklassement!D137)</f>
        <v>6116</v>
      </c>
    </row>
    <row r="263" spans="1:16" s="3" customFormat="1" ht="15.75" customHeight="1">
      <c r="A263" s="452" t="s">
        <v>2184</v>
      </c>
      <c r="B263" s="106" t="s">
        <v>1344</v>
      </c>
      <c r="C263" s="61"/>
      <c r="D263" t="s">
        <v>2760</v>
      </c>
      <c r="E263" s="270" t="s">
        <v>3901</v>
      </c>
      <c r="F263" s="61"/>
      <c r="G263" s="413">
        <f>'Punten per wedstrijd'!C1298</f>
        <v>1</v>
      </c>
      <c r="H263" s="414">
        <f>'Punten per wedstrijd'!D1298</f>
        <v>0</v>
      </c>
      <c r="I263" s="415">
        <f>'Punten per wedstrijd'!E1298</f>
        <v>2</v>
      </c>
      <c r="J263" s="452" t="s">
        <v>2184</v>
      </c>
      <c r="K263" s="107" t="s">
        <v>2721</v>
      </c>
      <c r="L263" s="61"/>
      <c r="M263" t="s">
        <v>2288</v>
      </c>
      <c r="N263" s="270" t="s">
        <v>3927</v>
      </c>
      <c r="O263" s="61"/>
      <c r="P263" s="9">
        <f>SUM(Puntenklassement!D122)</f>
        <v>6080</v>
      </c>
    </row>
    <row r="264" spans="1:16" s="3" customFormat="1" ht="15.75" customHeight="1">
      <c r="A264" s="452" t="s">
        <v>2185</v>
      </c>
      <c r="B264" s="107" t="s">
        <v>154</v>
      </c>
      <c r="C264" s="61"/>
      <c r="D264" t="s">
        <v>2743</v>
      </c>
      <c r="E264" s="270" t="s">
        <v>3895</v>
      </c>
      <c r="F264" s="61"/>
      <c r="G264" s="413">
        <f>'Punten per wedstrijd'!C1360</f>
        <v>1</v>
      </c>
      <c r="H264" s="414">
        <f>'Punten per wedstrijd'!D1360</f>
        <v>0</v>
      </c>
      <c r="I264" s="415">
        <f>'Punten per wedstrijd'!E1360</f>
        <v>1</v>
      </c>
      <c r="J264" s="452" t="s">
        <v>2185</v>
      </c>
      <c r="K264" s="285" t="s">
        <v>1649</v>
      </c>
      <c r="L264" s="61"/>
      <c r="M264" t="s">
        <v>2778</v>
      </c>
      <c r="N264" s="270" t="s">
        <v>2824</v>
      </c>
      <c r="O264" s="61"/>
      <c r="P264" s="9">
        <f>SUM(Puntenklassement!D107)</f>
        <v>6030</v>
      </c>
    </row>
    <row r="265" spans="1:16" s="3" customFormat="1" ht="15.75" customHeight="1">
      <c r="A265" s="452" t="s">
        <v>2186</v>
      </c>
      <c r="B265" s="106" t="s">
        <v>1349</v>
      </c>
      <c r="C265" s="61"/>
      <c r="D265" t="s">
        <v>2751</v>
      </c>
      <c r="E265" s="270" t="s">
        <v>3909</v>
      </c>
      <c r="F265" s="61"/>
      <c r="G265" s="413">
        <f>'Punten per wedstrijd'!C1365</f>
        <v>1</v>
      </c>
      <c r="H265" s="414">
        <f>'Punten per wedstrijd'!D1365</f>
        <v>0</v>
      </c>
      <c r="I265" s="415">
        <f>'Punten per wedstrijd'!E1365</f>
        <v>0</v>
      </c>
      <c r="J265" s="452" t="s">
        <v>2186</v>
      </c>
      <c r="K265" s="285" t="s">
        <v>1690</v>
      </c>
      <c r="L265" s="61"/>
      <c r="M265" t="s">
        <v>3868</v>
      </c>
      <c r="N265" s="270" t="s">
        <v>3925</v>
      </c>
      <c r="O265" s="61"/>
      <c r="P265" s="9">
        <f>SUM(Puntenklassement!D102)</f>
        <v>6027</v>
      </c>
    </row>
    <row r="266" spans="1:16" s="3" customFormat="1" ht="15.75" customHeight="1">
      <c r="A266" s="452" t="s">
        <v>2187</v>
      </c>
      <c r="B266" s="285" t="s">
        <v>15</v>
      </c>
      <c r="C266" s="61"/>
      <c r="D266" t="s">
        <v>2772</v>
      </c>
      <c r="E266" s="270" t="s">
        <v>3898</v>
      </c>
      <c r="F266" s="61"/>
      <c r="G266" s="413">
        <f>'Punten per wedstrijd'!C1306</f>
        <v>0</v>
      </c>
      <c r="H266" s="414">
        <f>'Punten per wedstrijd'!D1306</f>
        <v>6</v>
      </c>
      <c r="I266" s="415">
        <f>'Punten per wedstrijd'!E1306</f>
        <v>3</v>
      </c>
      <c r="J266" s="452" t="s">
        <v>2187</v>
      </c>
      <c r="K266" s="107" t="s">
        <v>2714</v>
      </c>
      <c r="L266" s="61"/>
      <c r="M266" t="s">
        <v>2297</v>
      </c>
      <c r="N266" s="270" t="s">
        <v>2827</v>
      </c>
      <c r="O266" s="61"/>
      <c r="P266" s="9">
        <f>SUM(Puntenklassement!D108)</f>
        <v>6012</v>
      </c>
    </row>
    <row r="267" spans="1:16" s="3" customFormat="1" ht="15.75" customHeight="1">
      <c r="A267" s="452" t="s">
        <v>2188</v>
      </c>
      <c r="B267" s="285" t="s">
        <v>17</v>
      </c>
      <c r="C267" s="61"/>
      <c r="D267" t="s">
        <v>2779</v>
      </c>
      <c r="E267" s="270" t="s">
        <v>3900</v>
      </c>
      <c r="F267" s="61"/>
      <c r="G267" s="413">
        <f>'Punten per wedstrijd'!C1312</f>
        <v>0</v>
      </c>
      <c r="H267" s="414">
        <f>'Punten per wedstrijd'!D1312</f>
        <v>3</v>
      </c>
      <c r="I267" s="415">
        <f>'Punten per wedstrijd'!E1312</f>
        <v>7</v>
      </c>
      <c r="J267" s="452" t="s">
        <v>2188</v>
      </c>
      <c r="K267" s="284" t="s">
        <v>3634</v>
      </c>
      <c r="L267" s="61"/>
      <c r="M267" t="s">
        <v>3882</v>
      </c>
      <c r="N267" s="270" t="s">
        <v>3933</v>
      </c>
      <c r="O267" s="61"/>
      <c r="P267" s="9">
        <f>SUM(Puntenklassement!D91)</f>
        <v>5916</v>
      </c>
    </row>
    <row r="268" spans="1:16" s="3" customFormat="1" ht="15.75" customHeight="1">
      <c r="A268" s="452" t="s">
        <v>2189</v>
      </c>
      <c r="B268" s="285" t="s">
        <v>1656</v>
      </c>
      <c r="C268" s="61"/>
      <c r="D268" t="s">
        <v>2810</v>
      </c>
      <c r="E268" s="270" t="s">
        <v>2836</v>
      </c>
      <c r="F268" s="61"/>
      <c r="G268" s="413">
        <f>'Punten per wedstrijd'!C1276</f>
        <v>0</v>
      </c>
      <c r="H268" s="414">
        <f>'Punten per wedstrijd'!D1276</f>
        <v>3</v>
      </c>
      <c r="I268" s="415">
        <f>'Punten per wedstrijd'!E1276</f>
        <v>3</v>
      </c>
      <c r="J268" s="452" t="s">
        <v>2189</v>
      </c>
      <c r="K268" s="106" t="s">
        <v>1346</v>
      </c>
      <c r="L268" s="61"/>
      <c r="M268" t="s">
        <v>2767</v>
      </c>
      <c r="N268" s="270" t="s">
        <v>3916</v>
      </c>
      <c r="O268" s="61"/>
      <c r="P268" s="9">
        <f>SUM(Puntenklassement!D4)</f>
        <v>5837</v>
      </c>
    </row>
    <row r="269" spans="1:16" s="3" customFormat="1" ht="15.75" customHeight="1">
      <c r="A269" s="452" t="s">
        <v>2190</v>
      </c>
      <c r="B269" s="284" t="s">
        <v>21</v>
      </c>
      <c r="C269" s="61"/>
      <c r="D269" t="s">
        <v>2754</v>
      </c>
      <c r="E269" s="270" t="s">
        <v>3892</v>
      </c>
      <c r="F269" s="61"/>
      <c r="G269" s="413">
        <f>'Punten per wedstrijd'!C1330</f>
        <v>0</v>
      </c>
      <c r="H269" s="414">
        <f>'Punten per wedstrijd'!D1330</f>
        <v>3</v>
      </c>
      <c r="I269" s="415">
        <f>'Punten per wedstrijd'!E1330</f>
        <v>2</v>
      </c>
      <c r="J269" s="452" t="s">
        <v>2190</v>
      </c>
      <c r="K269" s="107" t="s">
        <v>639</v>
      </c>
      <c r="L269" s="61"/>
      <c r="M269" t="s">
        <v>3870</v>
      </c>
      <c r="N269" s="270" t="s">
        <v>2828</v>
      </c>
      <c r="O269" s="61"/>
      <c r="P269" s="9">
        <f>SUM(Puntenklassement!D37)</f>
        <v>5833</v>
      </c>
    </row>
    <row r="270" spans="1:16" s="3" customFormat="1" ht="15.75" customHeight="1">
      <c r="A270" s="452" t="s">
        <v>2191</v>
      </c>
      <c r="B270" s="285" t="s">
        <v>37</v>
      </c>
      <c r="C270" s="61"/>
      <c r="D270" t="s">
        <v>2758</v>
      </c>
      <c r="E270" s="270" t="s">
        <v>3898</v>
      </c>
      <c r="F270" s="61"/>
      <c r="G270" s="413">
        <f>'Punten per wedstrijd'!C1386</f>
        <v>0</v>
      </c>
      <c r="H270" s="414">
        <f>'Punten per wedstrijd'!D1386</f>
        <v>3</v>
      </c>
      <c r="I270" s="415">
        <f>'Punten per wedstrijd'!E1386</f>
        <v>2</v>
      </c>
      <c r="J270" s="452" t="s">
        <v>2191</v>
      </c>
      <c r="K270" s="285" t="s">
        <v>1753</v>
      </c>
      <c r="L270" s="61"/>
      <c r="M270" t="s">
        <v>2787</v>
      </c>
      <c r="N270" s="270" t="s">
        <v>3911</v>
      </c>
      <c r="O270" s="61"/>
      <c r="P270" s="9">
        <f>SUM(Puntenklassement!D105)</f>
        <v>5827</v>
      </c>
    </row>
    <row r="271" spans="1:16" s="3" customFormat="1" ht="15.75" customHeight="1">
      <c r="A271" s="452" t="s">
        <v>2192</v>
      </c>
      <c r="B271" s="285" t="s">
        <v>1655</v>
      </c>
      <c r="C271" s="61"/>
      <c r="D271" t="s">
        <v>2797</v>
      </c>
      <c r="E271" s="270" t="s">
        <v>3899</v>
      </c>
      <c r="F271" s="61"/>
      <c r="G271" s="413">
        <f>'Punten per wedstrijd'!C1405</f>
        <v>0</v>
      </c>
      <c r="H271" s="414">
        <f>'Punten per wedstrijd'!D1405</f>
        <v>3</v>
      </c>
      <c r="I271" s="415">
        <f>'Punten per wedstrijd'!E1405</f>
        <v>2</v>
      </c>
      <c r="J271" s="452" t="s">
        <v>2192</v>
      </c>
      <c r="K271" s="284" t="s">
        <v>3620</v>
      </c>
      <c r="L271" s="61"/>
      <c r="M271" t="s">
        <v>2818</v>
      </c>
      <c r="N271" s="270" t="s">
        <v>3924</v>
      </c>
      <c r="O271" s="61"/>
      <c r="P271" s="9">
        <f>SUM(Puntenklassement!D35)</f>
        <v>5810</v>
      </c>
    </row>
    <row r="272" spans="1:16" s="3" customFormat="1" ht="15.75" customHeight="1">
      <c r="A272" s="452" t="s">
        <v>2303</v>
      </c>
      <c r="B272" s="285" t="s">
        <v>25</v>
      </c>
      <c r="C272" s="61"/>
      <c r="D272" t="s">
        <v>2768</v>
      </c>
      <c r="E272" s="270" t="s">
        <v>3892</v>
      </c>
      <c r="F272" s="61"/>
      <c r="G272" s="413">
        <f>'Punten per wedstrijd'!C1346</f>
        <v>0</v>
      </c>
      <c r="H272" s="414">
        <f>'Punten per wedstrijd'!D1346</f>
        <v>3</v>
      </c>
      <c r="I272" s="415">
        <f>'Punten per wedstrijd'!E1346</f>
        <v>0</v>
      </c>
      <c r="J272" s="452" t="s">
        <v>2303</v>
      </c>
      <c r="K272" s="285" t="s">
        <v>1658</v>
      </c>
      <c r="L272" s="61"/>
      <c r="M272" t="s">
        <v>2763</v>
      </c>
      <c r="N272" s="270" t="s">
        <v>3913</v>
      </c>
      <c r="O272" s="61"/>
      <c r="P272" s="9">
        <f>SUM(Puntenklassement!D33)</f>
        <v>5733</v>
      </c>
    </row>
    <row r="273" spans="1:16" s="3" customFormat="1" ht="15.75" customHeight="1">
      <c r="A273" s="452" t="s">
        <v>2304</v>
      </c>
      <c r="B273" s="107" t="s">
        <v>2729</v>
      </c>
      <c r="C273" s="61"/>
      <c r="D273" t="s">
        <v>2275</v>
      </c>
      <c r="E273" s="270" t="s">
        <v>2829</v>
      </c>
      <c r="F273" s="61"/>
      <c r="G273" s="413">
        <f>'Punten per wedstrijd'!C1398</f>
        <v>0</v>
      </c>
      <c r="H273" s="414">
        <f>'Punten per wedstrijd'!D1398</f>
        <v>2</v>
      </c>
      <c r="I273" s="415">
        <f>'Punten per wedstrijd'!E1398</f>
        <v>4</v>
      </c>
      <c r="J273" s="452" t="s">
        <v>2304</v>
      </c>
      <c r="K273" s="107" t="s">
        <v>2832</v>
      </c>
      <c r="L273" s="61"/>
      <c r="M273" t="s">
        <v>2807</v>
      </c>
      <c r="N273" s="270" t="s">
        <v>3928</v>
      </c>
      <c r="O273" s="61"/>
      <c r="P273" s="9">
        <f>SUM(Puntenklassement!D109)</f>
        <v>5701</v>
      </c>
    </row>
    <row r="274" spans="1:16" s="3" customFormat="1" ht="15.75" customHeight="1">
      <c r="A274" s="452" t="s">
        <v>2305</v>
      </c>
      <c r="B274" s="285" t="s">
        <v>1753</v>
      </c>
      <c r="C274" s="61"/>
      <c r="D274" t="s">
        <v>2787</v>
      </c>
      <c r="E274" s="270" t="s">
        <v>3911</v>
      </c>
      <c r="F274" s="61"/>
      <c r="G274" s="413">
        <f>'Punten per wedstrijd'!C1372</f>
        <v>0</v>
      </c>
      <c r="H274" s="414">
        <f>'Punten per wedstrijd'!D1372</f>
        <v>2</v>
      </c>
      <c r="I274" s="415">
        <f>'Punten per wedstrijd'!E1372</f>
        <v>0</v>
      </c>
      <c r="J274" s="452" t="s">
        <v>2305</v>
      </c>
      <c r="K274" s="107" t="s">
        <v>2198</v>
      </c>
      <c r="L274" s="61"/>
      <c r="M274" t="s">
        <v>2793</v>
      </c>
      <c r="N274" s="270" t="s">
        <v>3927</v>
      </c>
      <c r="O274" s="61"/>
      <c r="P274" s="9">
        <f>SUM(Puntenklassement!D86)</f>
        <v>5685</v>
      </c>
    </row>
    <row r="275" spans="1:16" s="3" customFormat="1" ht="15.75" customHeight="1">
      <c r="A275" s="452" t="s">
        <v>2684</v>
      </c>
      <c r="B275" s="284" t="s">
        <v>3633</v>
      </c>
      <c r="C275" s="61"/>
      <c r="D275" t="s">
        <v>3881</v>
      </c>
      <c r="E275" s="270" t="s">
        <v>3935</v>
      </c>
      <c r="F275" s="61"/>
      <c r="G275" s="413">
        <f>'Punten per wedstrijd'!C1352</f>
        <v>0</v>
      </c>
      <c r="H275" s="414">
        <f>'Punten per wedstrijd'!D1352</f>
        <v>1</v>
      </c>
      <c r="I275" s="415">
        <f>'Punten per wedstrijd'!E1352</f>
        <v>3</v>
      </c>
      <c r="J275" s="452" t="s">
        <v>2684</v>
      </c>
      <c r="K275" s="284" t="s">
        <v>3622</v>
      </c>
      <c r="L275" s="61"/>
      <c r="M275" t="s">
        <v>2834</v>
      </c>
      <c r="N275" s="270" t="s">
        <v>3920</v>
      </c>
      <c r="O275" s="61"/>
      <c r="P275" s="9">
        <f>SUM(Puntenklassement!D43)</f>
        <v>5615</v>
      </c>
    </row>
    <row r="276" spans="1:16" s="3" customFormat="1" ht="15.75" customHeight="1">
      <c r="A276" s="452" t="s">
        <v>2685</v>
      </c>
      <c r="B276" s="284" t="s">
        <v>3628</v>
      </c>
      <c r="C276" s="61"/>
      <c r="D276" t="s">
        <v>3876</v>
      </c>
      <c r="E276" s="270" t="s">
        <v>3932</v>
      </c>
      <c r="F276" s="61"/>
      <c r="G276" s="413">
        <f>'Punten per wedstrijd'!C1334</f>
        <v>0</v>
      </c>
      <c r="H276" s="414">
        <f>'Punten per wedstrijd'!D1334</f>
        <v>1</v>
      </c>
      <c r="I276" s="415">
        <f>'Punten per wedstrijd'!E1334</f>
        <v>2</v>
      </c>
      <c r="J276" s="452" t="s">
        <v>2685</v>
      </c>
      <c r="K276" s="285" t="s">
        <v>1656</v>
      </c>
      <c r="L276" s="61"/>
      <c r="M276" t="s">
        <v>2810</v>
      </c>
      <c r="N276" s="270" t="s">
        <v>2836</v>
      </c>
      <c r="O276" s="61"/>
      <c r="P276" s="9">
        <f>SUM(Puntenklassement!D9)</f>
        <v>5565</v>
      </c>
    </row>
    <row r="277" spans="1:16" s="3" customFormat="1" ht="15.75" customHeight="1">
      <c r="A277" s="452" t="s">
        <v>2686</v>
      </c>
      <c r="B277" s="285" t="s">
        <v>1666</v>
      </c>
      <c r="C277" s="61"/>
      <c r="D277" t="s">
        <v>2764</v>
      </c>
      <c r="E277" s="270" t="s">
        <v>3910</v>
      </c>
      <c r="F277" s="61"/>
      <c r="G277" s="413">
        <f>'Punten per wedstrijd'!C1297</f>
        <v>0</v>
      </c>
      <c r="H277" s="414">
        <f>'Punten per wedstrijd'!D1297</f>
        <v>1</v>
      </c>
      <c r="I277" s="415">
        <f>'Punten per wedstrijd'!E1297</f>
        <v>1</v>
      </c>
      <c r="J277" s="452" t="s">
        <v>2686</v>
      </c>
      <c r="K277" s="107" t="s">
        <v>2197</v>
      </c>
      <c r="L277" s="61"/>
      <c r="M277" t="s">
        <v>2804</v>
      </c>
      <c r="N277" s="270" t="s">
        <v>3925</v>
      </c>
      <c r="O277" s="61"/>
      <c r="P277" s="9">
        <f>SUM(Puntenklassement!D29)</f>
        <v>5514</v>
      </c>
    </row>
    <row r="278" spans="1:16" s="3" customFormat="1" ht="15.75" customHeight="1">
      <c r="A278" s="452" t="s">
        <v>2687</v>
      </c>
      <c r="B278" s="285" t="s">
        <v>1653</v>
      </c>
      <c r="C278" s="61"/>
      <c r="D278" t="s">
        <v>2746</v>
      </c>
      <c r="E278" s="270" t="s">
        <v>3899</v>
      </c>
      <c r="F278" s="61"/>
      <c r="G278" s="413">
        <f>'Punten per wedstrijd'!C1286</f>
        <v>0</v>
      </c>
      <c r="H278" s="414">
        <f>'Punten per wedstrijd'!D1286</f>
        <v>0</v>
      </c>
      <c r="I278" s="415">
        <f>'Punten per wedstrijd'!E1286</f>
        <v>2</v>
      </c>
      <c r="J278" s="452" t="s">
        <v>2687</v>
      </c>
      <c r="K278" s="107" t="s">
        <v>2217</v>
      </c>
      <c r="L278" s="61"/>
      <c r="M278" t="s">
        <v>2791</v>
      </c>
      <c r="N278" s="270" t="s">
        <v>2830</v>
      </c>
      <c r="O278" s="61"/>
      <c r="P278" s="9">
        <f>SUM(Puntenklassement!D130)</f>
        <v>5410</v>
      </c>
    </row>
    <row r="279" spans="1:16" s="3" customFormat="1" ht="15.75" customHeight="1">
      <c r="A279" s="452" t="s">
        <v>2688</v>
      </c>
      <c r="B279" s="107" t="s">
        <v>2216</v>
      </c>
      <c r="C279" s="61"/>
      <c r="D279" t="s">
        <v>2790</v>
      </c>
      <c r="E279" s="270" t="s">
        <v>3919</v>
      </c>
      <c r="F279" s="61"/>
      <c r="G279" s="413">
        <f>'Punten per wedstrijd'!C1309</f>
        <v>0</v>
      </c>
      <c r="H279" s="414">
        <f>'Punten per wedstrijd'!D1309</f>
        <v>0</v>
      </c>
      <c r="I279" s="415">
        <f>'Punten per wedstrijd'!E1309</f>
        <v>2</v>
      </c>
      <c r="J279" s="452" t="s">
        <v>2688</v>
      </c>
      <c r="K279" s="284" t="s">
        <v>3636</v>
      </c>
      <c r="L279" s="61"/>
      <c r="M279" t="s">
        <v>3884</v>
      </c>
      <c r="N279" s="270" t="s">
        <v>2837</v>
      </c>
      <c r="O279" s="61"/>
      <c r="P279" s="9">
        <f>SUM(Puntenklassement!D101)</f>
        <v>5376</v>
      </c>
    </row>
    <row r="280" spans="1:16" s="3" customFormat="1" ht="15.75" customHeight="1">
      <c r="A280" s="452" t="s">
        <v>2689</v>
      </c>
      <c r="B280" s="284" t="s">
        <v>3623</v>
      </c>
      <c r="C280" s="61"/>
      <c r="D280" t="s">
        <v>2849</v>
      </c>
      <c r="E280" s="270" t="s">
        <v>3938</v>
      </c>
      <c r="F280" s="61"/>
      <c r="G280" s="413">
        <f>'Punten per wedstrijd'!C1313</f>
        <v>0</v>
      </c>
      <c r="H280" s="414">
        <f>'Punten per wedstrijd'!D1313</f>
        <v>0</v>
      </c>
      <c r="I280" s="415">
        <f>'Punten per wedstrijd'!E1313</f>
        <v>1</v>
      </c>
      <c r="J280" s="452" t="s">
        <v>2689</v>
      </c>
      <c r="K280" s="284" t="s">
        <v>3637</v>
      </c>
      <c r="L280" s="61"/>
      <c r="M280" t="s">
        <v>3885</v>
      </c>
      <c r="N280" s="270" t="s">
        <v>3932</v>
      </c>
      <c r="O280" s="61"/>
      <c r="P280" s="9">
        <f>SUM(Puntenklassement!D110)</f>
        <v>5245</v>
      </c>
    </row>
    <row r="281" spans="1:16" s="3" customFormat="1" ht="15.75" customHeight="1">
      <c r="A281" s="452" t="s">
        <v>2690</v>
      </c>
      <c r="B281" s="106" t="s">
        <v>1345</v>
      </c>
      <c r="C281" s="61"/>
      <c r="D281" t="s">
        <v>3863</v>
      </c>
      <c r="E281" s="270" t="s">
        <v>3910</v>
      </c>
      <c r="F281" s="61"/>
      <c r="G281" s="413">
        <f>'Punten per wedstrijd'!C1349</f>
        <v>0</v>
      </c>
      <c r="H281" s="414">
        <f>'Punten per wedstrijd'!D1349</f>
        <v>0</v>
      </c>
      <c r="I281" s="415">
        <f>'Punten per wedstrijd'!E1349</f>
        <v>1</v>
      </c>
      <c r="J281" s="452" t="s">
        <v>2690</v>
      </c>
      <c r="K281" s="107" t="s">
        <v>2727</v>
      </c>
      <c r="L281" s="61"/>
      <c r="M281" t="s">
        <v>2296</v>
      </c>
      <c r="N281" s="270" t="s">
        <v>2836</v>
      </c>
      <c r="O281" s="61"/>
      <c r="P281" s="9">
        <f>SUM(Puntenklassement!D126)</f>
        <v>4966</v>
      </c>
    </row>
    <row r="282" spans="1:16" s="3" customFormat="1" ht="15.75" customHeight="1">
      <c r="A282" s="452" t="s">
        <v>2691</v>
      </c>
      <c r="B282" s="107" t="s">
        <v>651</v>
      </c>
      <c r="C282" s="61"/>
      <c r="D282" t="s">
        <v>2756</v>
      </c>
      <c r="E282" s="270" t="s">
        <v>3897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1</v>
      </c>
      <c r="J282" s="452" t="s">
        <v>2691</v>
      </c>
      <c r="K282" s="284" t="s">
        <v>3617</v>
      </c>
      <c r="L282" s="61"/>
      <c r="M282" t="s">
        <v>2815</v>
      </c>
      <c r="N282" s="270" t="s">
        <v>2301</v>
      </c>
      <c r="O282" s="61"/>
      <c r="P282" s="9">
        <f>SUM(Puntenklassement!D18)</f>
        <v>4433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456</v>
      </c>
      <c r="H284" s="1">
        <f>SUM(H147:H282)</f>
        <v>512</v>
      </c>
      <c r="I284" s="1">
        <f>SUM(I147:I282)</f>
        <v>401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5449</v>
      </c>
      <c r="F287" s="283" t="s">
        <v>5349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6" t="s">
        <v>1337</v>
      </c>
      <c r="C288" s="9"/>
      <c r="D288" s="358" t="s">
        <v>3685</v>
      </c>
      <c r="E288" s="217">
        <f>UCIRanking!B9</f>
        <v>67286.475000000006</v>
      </c>
      <c r="F288" s="217">
        <v>67437.225000000006</v>
      </c>
      <c r="G288" s="57">
        <f>SUM(E288-F288)</f>
        <v>-150.75</v>
      </c>
      <c r="H288" s="3"/>
      <c r="I288" s="452" t="s">
        <v>0</v>
      </c>
      <c r="J288" s="284" t="s">
        <v>3633</v>
      </c>
      <c r="L288" t="s">
        <v>3881</v>
      </c>
      <c r="M288" s="270" t="s">
        <v>3935</v>
      </c>
      <c r="O288" s="65">
        <f>$BDR$870</f>
        <v>21665.750000000004</v>
      </c>
    </row>
    <row r="289" spans="1:15" s="61" customFormat="1" ht="15.75" customHeight="1">
      <c r="A289" s="452" t="s">
        <v>2</v>
      </c>
      <c r="B289" s="285" t="s">
        <v>31</v>
      </c>
      <c r="C289" s="9"/>
      <c r="D289" s="358" t="s">
        <v>3691</v>
      </c>
      <c r="E289" s="217">
        <f>UCIRanking!B115</f>
        <v>66992.087499999965</v>
      </c>
      <c r="F289" s="217">
        <v>67215.437499999942</v>
      </c>
      <c r="G289" s="57">
        <f>SUM(E289-F289)</f>
        <v>-223.34999999997672</v>
      </c>
      <c r="H289" s="3"/>
      <c r="I289" s="452" t="s">
        <v>2</v>
      </c>
      <c r="J289" s="107" t="s">
        <v>3627</v>
      </c>
      <c r="L289" t="s">
        <v>3875</v>
      </c>
      <c r="M289" s="270" t="s">
        <v>3932</v>
      </c>
      <c r="O289" s="65">
        <f>$BBP$870</f>
        <v>21217.200000000001</v>
      </c>
    </row>
    <row r="290" spans="1:15" s="61" customFormat="1" ht="15.75" customHeight="1">
      <c r="A290" s="452" t="s">
        <v>3</v>
      </c>
      <c r="B290" s="107" t="s">
        <v>155</v>
      </c>
      <c r="C290" s="9"/>
      <c r="D290" s="358" t="s">
        <v>3689</v>
      </c>
      <c r="E290" s="217">
        <f>UCIRanking!B135</f>
        <v>66871.849999999904</v>
      </c>
      <c r="F290" s="217">
        <v>66982.449999999895</v>
      </c>
      <c r="G290" s="57">
        <f>SUM(E290-F290)</f>
        <v>-110.59999999999127</v>
      </c>
      <c r="H290" s="345"/>
      <c r="I290" s="452" t="s">
        <v>3</v>
      </c>
      <c r="J290" s="284" t="s">
        <v>3623</v>
      </c>
      <c r="L290" t="s">
        <v>2849</v>
      </c>
      <c r="M290" s="270" t="s">
        <v>3938</v>
      </c>
      <c r="O290" s="65">
        <f>$BAF$870</f>
        <v>20310.099999999999</v>
      </c>
    </row>
    <row r="291" spans="1:15" s="61" customFormat="1" ht="15.75" customHeight="1">
      <c r="A291" s="452" t="s">
        <v>5</v>
      </c>
      <c r="B291" s="107" t="s">
        <v>154</v>
      </c>
      <c r="C291" s="9"/>
      <c r="D291" s="358" t="s">
        <v>3741</v>
      </c>
      <c r="E291" s="217">
        <f>UCIRanking!B96</f>
        <v>66766.537499999933</v>
      </c>
      <c r="F291" s="217">
        <v>66758.687499999942</v>
      </c>
      <c r="G291" s="57">
        <f>SUM(E291-F291)</f>
        <v>7.8499999999912689</v>
      </c>
      <c r="H291" s="345"/>
      <c r="I291" s="452" t="s">
        <v>5</v>
      </c>
      <c r="J291" s="284" t="s">
        <v>3624</v>
      </c>
      <c r="L291" t="s">
        <v>3872</v>
      </c>
      <c r="M291" s="270" t="s">
        <v>3934</v>
      </c>
      <c r="O291" s="65">
        <f>$BAO$870</f>
        <v>20292.999999999993</v>
      </c>
    </row>
    <row r="292" spans="1:15" s="61" customFormat="1" ht="15.75" customHeight="1">
      <c r="A292" s="452" t="s">
        <v>7</v>
      </c>
      <c r="B292" s="106" t="s">
        <v>1351</v>
      </c>
      <c r="C292" s="9"/>
      <c r="D292" s="358" t="s">
        <v>3687</v>
      </c>
      <c r="E292" s="217">
        <f>UCIRanking!B126</f>
        <v>66488.45</v>
      </c>
      <c r="F292" s="217">
        <v>66654.849999999991</v>
      </c>
      <c r="G292" s="57">
        <f>SUM(E292-F292)</f>
        <v>-166.39999999999418</v>
      </c>
      <c r="H292" s="345"/>
      <c r="I292" s="452" t="s">
        <v>7</v>
      </c>
      <c r="J292" s="284" t="s">
        <v>3618</v>
      </c>
      <c r="L292" t="s">
        <v>2816</v>
      </c>
      <c r="M292" s="270" t="s">
        <v>3925</v>
      </c>
      <c r="O292" s="65">
        <f>$AYD$870</f>
        <v>20224.45</v>
      </c>
    </row>
    <row r="293" spans="1:15" s="61" customFormat="1" ht="15.75" customHeight="1">
      <c r="A293" s="452" t="s">
        <v>8</v>
      </c>
      <c r="B293" s="107" t="s">
        <v>704</v>
      </c>
      <c r="C293" s="463"/>
      <c r="D293" s="358" t="s">
        <v>3694</v>
      </c>
      <c r="E293" s="217">
        <f>UCIRanking!B60</f>
        <v>66380.162499999948</v>
      </c>
      <c r="F293" s="217">
        <v>66074.287499999948</v>
      </c>
      <c r="G293" s="57">
        <f>SUM(E293-F293)</f>
        <v>305.875</v>
      </c>
      <c r="H293" s="345"/>
      <c r="I293" s="452" t="s">
        <v>8</v>
      </c>
      <c r="J293" s="284" t="s">
        <v>3626</v>
      </c>
      <c r="L293" t="s">
        <v>3874</v>
      </c>
      <c r="M293" s="270" t="s">
        <v>2837</v>
      </c>
      <c r="O293" s="65">
        <f>$BBG$870</f>
        <v>19697.849999999995</v>
      </c>
    </row>
    <row r="294" spans="1:15" s="61" customFormat="1" ht="15.75" customHeight="1">
      <c r="A294" s="452" t="s">
        <v>10</v>
      </c>
      <c r="B294" s="284" t="s">
        <v>21</v>
      </c>
      <c r="C294" s="9"/>
      <c r="D294" s="358" t="s">
        <v>3686</v>
      </c>
      <c r="E294" s="217">
        <f>UCIRanking!B66</f>
        <v>65982.88749999991</v>
      </c>
      <c r="F294" s="217">
        <v>66177.787499999919</v>
      </c>
      <c r="G294" s="57">
        <f>SUM(E294-F294)</f>
        <v>-194.90000000000873</v>
      </c>
      <c r="H294" s="345"/>
      <c r="I294" s="452" t="s">
        <v>10</v>
      </c>
      <c r="J294" s="284" t="s">
        <v>3625</v>
      </c>
      <c r="L294" t="s">
        <v>3873</v>
      </c>
      <c r="M294" s="270" t="s">
        <v>3935</v>
      </c>
      <c r="O294" s="65">
        <f>$BAX$870</f>
        <v>19598.25</v>
      </c>
    </row>
    <row r="295" spans="1:15" s="61" customFormat="1" ht="15.75" customHeight="1">
      <c r="A295" s="452" t="s">
        <v>12</v>
      </c>
      <c r="B295" s="284" t="s">
        <v>142</v>
      </c>
      <c r="C295" s="9"/>
      <c r="D295" s="358" t="s">
        <v>3696</v>
      </c>
      <c r="E295" s="217">
        <f>UCIRanking!B100</f>
        <v>65461.862500000003</v>
      </c>
      <c r="F295" s="217">
        <v>65655.662500000006</v>
      </c>
      <c r="G295" s="57">
        <f>SUM(E295-F295)</f>
        <v>-193.80000000000291</v>
      </c>
      <c r="H295" s="345"/>
      <c r="I295" s="457" t="s">
        <v>12</v>
      </c>
      <c r="J295" s="284" t="s">
        <v>3632</v>
      </c>
      <c r="L295" t="s">
        <v>3880</v>
      </c>
      <c r="M295" s="270" t="s">
        <v>2836</v>
      </c>
      <c r="O295" s="65">
        <f>$BDI$870</f>
        <v>19546.850000000002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3740</v>
      </c>
      <c r="E296" s="217">
        <f>UCIRanking!B102</f>
        <v>65228.737500000025</v>
      </c>
      <c r="F296" s="217">
        <v>65217.537500000013</v>
      </c>
      <c r="G296" s="57">
        <f>SUM(E296-F296)</f>
        <v>11.200000000011642</v>
      </c>
      <c r="H296" s="345"/>
      <c r="I296" s="457" t="s">
        <v>14</v>
      </c>
      <c r="J296" s="284" t="s">
        <v>3628</v>
      </c>
      <c r="L296" t="s">
        <v>3876</v>
      </c>
      <c r="M296" s="270" t="s">
        <v>3932</v>
      </c>
      <c r="O296" s="65">
        <f>$BBY$870</f>
        <v>19530.7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3692</v>
      </c>
      <c r="E297" s="217">
        <f>UCIRanking!B121</f>
        <v>65022.012500000041</v>
      </c>
      <c r="F297" s="217">
        <v>65010.837500000038</v>
      </c>
      <c r="G297" s="57">
        <f>SUM(E297-F297)</f>
        <v>11.17500000000291</v>
      </c>
      <c r="H297" s="345"/>
      <c r="I297" s="457" t="s">
        <v>16</v>
      </c>
      <c r="J297" s="284" t="s">
        <v>3614</v>
      </c>
      <c r="L297" t="s">
        <v>2812</v>
      </c>
      <c r="M297" s="270" t="s">
        <v>3935</v>
      </c>
      <c r="O297" s="65">
        <f>$AWT$870</f>
        <v>19362.349999999995</v>
      </c>
    </row>
    <row r="298" spans="1:15" s="61" customFormat="1" ht="15.75" customHeight="1">
      <c r="A298" s="452" t="s">
        <v>18</v>
      </c>
      <c r="B298" s="285" t="s">
        <v>25</v>
      </c>
      <c r="C298" s="9"/>
      <c r="D298" s="358" t="s">
        <v>3688</v>
      </c>
      <c r="E298" s="217">
        <f>UCIRanking!B82</f>
        <v>64493.500000000058</v>
      </c>
      <c r="F298" s="217">
        <v>64693.100000000064</v>
      </c>
      <c r="G298" s="57">
        <f>SUM(E298-F298)</f>
        <v>-199.60000000000582</v>
      </c>
      <c r="H298" s="345"/>
      <c r="I298" s="457" t="s">
        <v>18</v>
      </c>
      <c r="J298" s="107" t="s">
        <v>3631</v>
      </c>
      <c r="L298" t="s">
        <v>3879</v>
      </c>
      <c r="M298" s="270" t="s">
        <v>3937</v>
      </c>
      <c r="O298" s="65">
        <f>$BCZ$870</f>
        <v>19355.500000000004</v>
      </c>
    </row>
    <row r="299" spans="1:15" s="61" customFormat="1" ht="15.75" customHeight="1">
      <c r="A299" s="452" t="s">
        <v>20</v>
      </c>
      <c r="B299" s="107" t="s">
        <v>651</v>
      </c>
      <c r="C299" s="9"/>
      <c r="D299" s="358" t="s">
        <v>3695</v>
      </c>
      <c r="E299" s="217">
        <f>UCIRanking!B90</f>
        <v>64247.262500000084</v>
      </c>
      <c r="F299" s="217">
        <v>64480.612500000076</v>
      </c>
      <c r="G299" s="57">
        <f>SUM(E299-F299)</f>
        <v>-233.34999999999127</v>
      </c>
      <c r="H299" s="345"/>
      <c r="I299" s="457" t="s">
        <v>20</v>
      </c>
      <c r="J299" s="284" t="s">
        <v>3621</v>
      </c>
      <c r="L299" t="s">
        <v>2820</v>
      </c>
      <c r="M299" s="270" t="s">
        <v>3937</v>
      </c>
      <c r="O299" s="65">
        <f>$AZN$870</f>
        <v>19286.100000000006</v>
      </c>
    </row>
    <row r="300" spans="1:15" s="61" customFormat="1" ht="15.75" customHeight="1">
      <c r="A300" s="452" t="s">
        <v>22</v>
      </c>
      <c r="B300" s="285" t="s">
        <v>1661</v>
      </c>
      <c r="C300" s="463"/>
      <c r="D300" s="358" t="s">
        <v>3693</v>
      </c>
      <c r="E300" s="217">
        <f>UCIRanking!B30</f>
        <v>64166.737499999974</v>
      </c>
      <c r="F300" s="217">
        <v>64269.012499999968</v>
      </c>
      <c r="G300" s="57">
        <f>SUM(E300-F300)</f>
        <v>-102.27499999999418</v>
      </c>
      <c r="H300" s="345"/>
      <c r="I300" s="457" t="s">
        <v>22</v>
      </c>
      <c r="J300" s="284" t="s">
        <v>3638</v>
      </c>
      <c r="L300" t="s">
        <v>3886</v>
      </c>
      <c r="M300" s="270" t="s">
        <v>3937</v>
      </c>
      <c r="O300" s="65">
        <f>$BFK$870</f>
        <v>19263.850000000002</v>
      </c>
    </row>
    <row r="301" spans="1:15" s="61" customFormat="1" ht="15.75" customHeight="1">
      <c r="A301" s="452" t="s">
        <v>24</v>
      </c>
      <c r="B301" s="107" t="s">
        <v>687</v>
      </c>
      <c r="C301" s="9"/>
      <c r="D301" s="358" t="s">
        <v>3690</v>
      </c>
      <c r="E301" s="217">
        <f>UCIRanking!B39</f>
        <v>64068.099999999984</v>
      </c>
      <c r="F301" s="217">
        <v>64290.849999999984</v>
      </c>
      <c r="G301" s="57">
        <f>SUM(E301-F301)</f>
        <v>-222.75</v>
      </c>
      <c r="H301" s="345"/>
      <c r="I301" s="457" t="s">
        <v>24</v>
      </c>
      <c r="J301" s="284" t="s">
        <v>3642</v>
      </c>
      <c r="L301" t="s">
        <v>3891</v>
      </c>
      <c r="M301" s="270" t="s">
        <v>3920</v>
      </c>
      <c r="O301" s="65">
        <f>$BHD$870</f>
        <v>19184.000000000007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3697</v>
      </c>
      <c r="E302" s="217">
        <f>UCIRanking!B141</f>
        <v>63890.099999999991</v>
      </c>
      <c r="F302" s="217">
        <v>63887.849999999991</v>
      </c>
      <c r="G302" s="57">
        <f>SUM(E302-F302)</f>
        <v>2.25</v>
      </c>
      <c r="H302" s="345"/>
      <c r="I302" s="457" t="s">
        <v>26</v>
      </c>
      <c r="J302" s="284" t="s">
        <v>3640</v>
      </c>
      <c r="L302" t="s">
        <v>3889</v>
      </c>
      <c r="M302" s="270" t="s">
        <v>3932</v>
      </c>
      <c r="O302" s="65">
        <f>$BGL$870</f>
        <v>18949.899999999998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3699</v>
      </c>
      <c r="E303" s="217">
        <f>UCIRanking!B122</f>
        <v>63244.587499999994</v>
      </c>
      <c r="F303" s="217">
        <v>63360.237500000003</v>
      </c>
      <c r="G303" s="57">
        <f>SUM(E303-F303)</f>
        <v>-115.65000000000873</v>
      </c>
      <c r="H303" s="345"/>
      <c r="I303" s="457" t="s">
        <v>28</v>
      </c>
      <c r="J303" s="284" t="s">
        <v>3630</v>
      </c>
      <c r="L303" t="s">
        <v>3878</v>
      </c>
      <c r="M303" s="270" t="s">
        <v>3939</v>
      </c>
      <c r="O303" s="65">
        <f>$BCQ$870</f>
        <v>18732.250000000004</v>
      </c>
    </row>
    <row r="304" spans="1:15" s="61" customFormat="1" ht="15.75" customHeight="1">
      <c r="A304" s="452" t="s">
        <v>30</v>
      </c>
      <c r="B304" s="107" t="s">
        <v>141</v>
      </c>
      <c r="C304" s="9"/>
      <c r="D304" s="358" t="s">
        <v>3704</v>
      </c>
      <c r="E304" s="217">
        <f>UCIRanking!B67</f>
        <v>63211.762500000004</v>
      </c>
      <c r="F304" s="217">
        <v>63168.987499999996</v>
      </c>
      <c r="G304" s="57">
        <f>SUM(E304-F304)</f>
        <v>42.775000000008731</v>
      </c>
      <c r="H304" s="345"/>
      <c r="I304" s="457" t="s">
        <v>30</v>
      </c>
      <c r="J304" s="284" t="s">
        <v>3639</v>
      </c>
      <c r="L304" t="s">
        <v>3887</v>
      </c>
      <c r="M304" s="270" t="s">
        <v>2837</v>
      </c>
      <c r="O304" s="65">
        <f>$BFT$870</f>
        <v>18678.949999999997</v>
      </c>
    </row>
    <row r="305" spans="1:15" s="61" customFormat="1" ht="15.75" customHeight="1">
      <c r="A305" s="452" t="s">
        <v>32</v>
      </c>
      <c r="B305" s="106" t="s">
        <v>1344</v>
      </c>
      <c r="C305" s="463"/>
      <c r="D305" s="358" t="s">
        <v>3705</v>
      </c>
      <c r="E305" s="217">
        <f>UCIRanking!B34</f>
        <v>63045.700000000033</v>
      </c>
      <c r="F305" s="217">
        <v>63224.075000000033</v>
      </c>
      <c r="G305" s="57">
        <f>SUM(E305-F305)</f>
        <v>-178.375</v>
      </c>
      <c r="H305" s="345"/>
      <c r="I305" s="457" t="s">
        <v>32</v>
      </c>
      <c r="J305" s="107" t="s">
        <v>3616</v>
      </c>
      <c r="L305" t="s">
        <v>2814</v>
      </c>
      <c r="M305" s="270" t="s">
        <v>3937</v>
      </c>
      <c r="O305" s="65">
        <f>$AXL$870</f>
        <v>18576.099999999999</v>
      </c>
    </row>
    <row r="306" spans="1:15" s="61" customFormat="1" ht="15.75" customHeight="1">
      <c r="A306" s="452" t="s">
        <v>34</v>
      </c>
      <c r="B306" s="285" t="s">
        <v>1653</v>
      </c>
      <c r="C306" s="463"/>
      <c r="D306" s="358" t="s">
        <v>3702</v>
      </c>
      <c r="E306" s="217">
        <f>UCIRanking!B22</f>
        <v>62958.787499999991</v>
      </c>
      <c r="F306" s="217">
        <v>62785.762499999997</v>
      </c>
      <c r="G306" s="57">
        <f>SUM(E306-F306)</f>
        <v>173.02499999999418</v>
      </c>
      <c r="H306" s="345"/>
      <c r="I306" s="457" t="s">
        <v>34</v>
      </c>
      <c r="J306" s="284" t="s">
        <v>3649</v>
      </c>
      <c r="L306" t="s">
        <v>2819</v>
      </c>
      <c r="M306" s="270" t="s">
        <v>3935</v>
      </c>
      <c r="O306" s="65">
        <f>$AZE$870</f>
        <v>18557.7</v>
      </c>
    </row>
    <row r="307" spans="1:15" s="61" customFormat="1" ht="15.75" customHeight="1">
      <c r="A307" s="452" t="s">
        <v>36</v>
      </c>
      <c r="B307" s="285" t="s">
        <v>11</v>
      </c>
      <c r="C307" s="9"/>
      <c r="D307" s="358" t="s">
        <v>3700</v>
      </c>
      <c r="E307" s="217">
        <f>UCIRanking!B31</f>
        <v>62836.750000000044</v>
      </c>
      <c r="F307" s="217">
        <v>63033.412500000035</v>
      </c>
      <c r="G307" s="57">
        <f>SUM(E307-F307)</f>
        <v>-196.66249999999127</v>
      </c>
      <c r="H307" s="345"/>
      <c r="I307" s="457" t="s">
        <v>36</v>
      </c>
      <c r="J307" s="107" t="s">
        <v>3679</v>
      </c>
      <c r="L307" t="s">
        <v>3888</v>
      </c>
      <c r="M307" s="270" t="s">
        <v>3937</v>
      </c>
      <c r="O307" s="65">
        <f>$BGC$870</f>
        <v>18455.599999999991</v>
      </c>
    </row>
    <row r="308" spans="1:15" s="61" customFormat="1" ht="15.75" customHeight="1">
      <c r="A308" s="452" t="s">
        <v>38</v>
      </c>
      <c r="B308" s="285" t="s">
        <v>17</v>
      </c>
      <c r="C308" s="9"/>
      <c r="D308" s="358" t="s">
        <v>3698</v>
      </c>
      <c r="E308" s="217">
        <f>UCIRanking!B48</f>
        <v>62810.712500000081</v>
      </c>
      <c r="F308" s="217">
        <v>62962.787500000079</v>
      </c>
      <c r="G308" s="57">
        <f>SUM(E308-F308)</f>
        <v>-152.07499999999709</v>
      </c>
      <c r="H308" s="345"/>
      <c r="I308" s="457" t="s">
        <v>38</v>
      </c>
      <c r="J308" s="284" t="s">
        <v>3615</v>
      </c>
      <c r="L308" t="s">
        <v>2813</v>
      </c>
      <c r="M308" s="270" t="s">
        <v>3936</v>
      </c>
      <c r="O308" s="65">
        <f>$AXC$870</f>
        <v>18448.999999999996</v>
      </c>
    </row>
    <row r="309" spans="1:15" s="61" customFormat="1" ht="15.75" customHeight="1">
      <c r="A309" s="452" t="s">
        <v>145</v>
      </c>
      <c r="B309" s="107" t="s">
        <v>654</v>
      </c>
      <c r="C309" s="9"/>
      <c r="D309" s="358" t="s">
        <v>3706</v>
      </c>
      <c r="E309" s="217">
        <f>UCIRanking!B106</f>
        <v>62759.699999999983</v>
      </c>
      <c r="F309" s="217">
        <v>62539.974999999991</v>
      </c>
      <c r="G309" s="57">
        <f>SUM(E309-F309)</f>
        <v>219.72499999999127</v>
      </c>
      <c r="H309" s="345"/>
      <c r="I309" s="457" t="s">
        <v>145</v>
      </c>
      <c r="J309" s="284" t="s">
        <v>3619</v>
      </c>
      <c r="L309" t="s">
        <v>2817</v>
      </c>
      <c r="M309" s="270" t="s">
        <v>2837</v>
      </c>
      <c r="O309" s="65">
        <f>$AYM$870</f>
        <v>17983.650000000001</v>
      </c>
    </row>
    <row r="310" spans="1:15" s="61" customFormat="1" ht="15.75" customHeight="1">
      <c r="A310" s="452" t="s">
        <v>146</v>
      </c>
      <c r="B310" s="284" t="s">
        <v>143</v>
      </c>
      <c r="C310" s="9"/>
      <c r="D310" s="358" t="s">
        <v>3701</v>
      </c>
      <c r="E310" s="217">
        <f>UCIRanking!B123</f>
        <v>61931.050000000061</v>
      </c>
      <c r="F310" s="217">
        <v>62021.225000000064</v>
      </c>
      <c r="G310" s="57">
        <f>SUM(E310-F310)</f>
        <v>-90.17500000000291</v>
      </c>
      <c r="H310" s="345"/>
      <c r="I310" s="457" t="s">
        <v>146</v>
      </c>
      <c r="J310" s="284" t="s">
        <v>3641</v>
      </c>
      <c r="L310" t="s">
        <v>3890</v>
      </c>
      <c r="M310" s="270" t="s">
        <v>3939</v>
      </c>
      <c r="O310" s="65">
        <f>$BGU$870</f>
        <v>17740.049999999996</v>
      </c>
    </row>
    <row r="311" spans="1:15" s="61" customFormat="1" ht="15.75" customHeight="1">
      <c r="A311" s="457" t="s">
        <v>147</v>
      </c>
      <c r="B311" s="107" t="s">
        <v>653</v>
      </c>
      <c r="C311" s="9"/>
      <c r="D311" s="358" t="s">
        <v>3710</v>
      </c>
      <c r="E311" s="217">
        <f>UCIRanking!B107</f>
        <v>61833.037500000071</v>
      </c>
      <c r="F311" s="217">
        <v>61667.46250000006</v>
      </c>
      <c r="G311" s="57">
        <f>SUM(E311-F311)</f>
        <v>165.57500000001164</v>
      </c>
      <c r="H311" s="345"/>
      <c r="I311" s="457" t="s">
        <v>147</v>
      </c>
      <c r="J311" s="284" t="s">
        <v>3629</v>
      </c>
      <c r="L311" t="s">
        <v>3877</v>
      </c>
      <c r="M311" s="270" t="s">
        <v>2835</v>
      </c>
      <c r="O311" s="65">
        <f>$BCH$870</f>
        <v>17209.75</v>
      </c>
    </row>
    <row r="312" spans="1:15" s="61" customFormat="1" ht="15.75" customHeight="1">
      <c r="A312" s="452" t="s">
        <v>151</v>
      </c>
      <c r="B312" s="107" t="s">
        <v>682</v>
      </c>
      <c r="C312" s="9"/>
      <c r="D312" s="358" t="s">
        <v>3707</v>
      </c>
      <c r="E312" s="217">
        <f>UCIRanking!B91</f>
        <v>61083.124999999891</v>
      </c>
      <c r="F312" s="217">
        <v>61018.649999999885</v>
      </c>
      <c r="G312" s="57">
        <f>SUM(E312-F312)</f>
        <v>64.475000000005821</v>
      </c>
      <c r="H312" s="345"/>
      <c r="I312" s="457" t="s">
        <v>151</v>
      </c>
      <c r="J312" s="284" t="s">
        <v>3617</v>
      </c>
      <c r="L312" t="s">
        <v>2815</v>
      </c>
      <c r="M312" s="270" t="s">
        <v>2301</v>
      </c>
      <c r="O312" s="65">
        <f>$AXU$870</f>
        <v>16903.700000000008</v>
      </c>
    </row>
    <row r="313" spans="1:15" s="61" customFormat="1" ht="15.75" customHeight="1">
      <c r="A313" s="452" t="s">
        <v>157</v>
      </c>
      <c r="B313" s="107" t="s">
        <v>667</v>
      </c>
      <c r="C313" s="107"/>
      <c r="D313" s="358" t="s">
        <v>3712</v>
      </c>
      <c r="E313" s="217">
        <f>UCIRanking!B76</f>
        <v>60255.799999999959</v>
      </c>
      <c r="F313" s="217">
        <v>60496.049999999959</v>
      </c>
      <c r="G313" s="57">
        <f>SUM(E313-F313)</f>
        <v>-240.25</v>
      </c>
      <c r="H313" s="345"/>
      <c r="I313" s="457" t="s">
        <v>157</v>
      </c>
      <c r="J313" s="284" t="s">
        <v>3636</v>
      </c>
      <c r="L313" t="s">
        <v>3884</v>
      </c>
      <c r="M313" s="270" t="s">
        <v>2837</v>
      </c>
      <c r="O313" s="65">
        <f>$BES$870</f>
        <v>16752.000000000004</v>
      </c>
    </row>
    <row r="314" spans="1:15" s="61" customFormat="1" ht="15.75" customHeight="1">
      <c r="A314" s="452" t="s">
        <v>159</v>
      </c>
      <c r="B314" s="106" t="s">
        <v>1342</v>
      </c>
      <c r="C314" s="107"/>
      <c r="D314" s="358" t="s">
        <v>3708</v>
      </c>
      <c r="E314" s="217">
        <f>UCIRanking!B17</f>
        <v>60197.549999999923</v>
      </c>
      <c r="F314" s="217">
        <v>60363.424999999923</v>
      </c>
      <c r="G314" s="57">
        <f>SUM(E314-F314)</f>
        <v>-165.875</v>
      </c>
      <c r="H314" s="345"/>
      <c r="I314" s="457" t="s">
        <v>159</v>
      </c>
      <c r="J314" s="284" t="s">
        <v>3634</v>
      </c>
      <c r="L314" t="s">
        <v>3882</v>
      </c>
      <c r="M314" s="270" t="s">
        <v>3933</v>
      </c>
      <c r="O314" s="65">
        <f>$BEA$870</f>
        <v>16589.399999999994</v>
      </c>
    </row>
    <row r="315" spans="1:15" s="61" customFormat="1" ht="15.75" customHeight="1">
      <c r="A315" s="452" t="s">
        <v>160</v>
      </c>
      <c r="B315" s="285" t="s">
        <v>1666</v>
      </c>
      <c r="C315" s="107"/>
      <c r="D315" s="358" t="s">
        <v>3721</v>
      </c>
      <c r="E315" s="217">
        <f>UCIRanking!B33</f>
        <v>60186.750000000015</v>
      </c>
      <c r="F315" s="217">
        <v>60204.475000000035</v>
      </c>
      <c r="G315" s="57">
        <f>SUM(E315-F315)</f>
        <v>-17.725000000020373</v>
      </c>
      <c r="H315" s="345"/>
      <c r="I315" s="457" t="s">
        <v>160</v>
      </c>
      <c r="J315" s="284" t="s">
        <v>3635</v>
      </c>
      <c r="L315" t="s">
        <v>3883</v>
      </c>
      <c r="M315" s="270" t="s">
        <v>2835</v>
      </c>
      <c r="O315" s="65">
        <f>$BEJ$870</f>
        <v>16569.800000000003</v>
      </c>
    </row>
    <row r="316" spans="1:15" s="61" customFormat="1" ht="15.75" customHeight="1">
      <c r="A316" s="452" t="s">
        <v>161</v>
      </c>
      <c r="B316" s="106" t="s">
        <v>1343</v>
      </c>
      <c r="C316" s="107"/>
      <c r="D316" s="358" t="s">
        <v>3709</v>
      </c>
      <c r="E316" s="217">
        <f>UCIRanking!B84</f>
        <v>59318.537500000013</v>
      </c>
      <c r="F316" s="217">
        <v>59375.837500000016</v>
      </c>
      <c r="G316" s="57">
        <f>SUM(E316-F316)</f>
        <v>-57.30000000000291</v>
      </c>
      <c r="H316" s="345"/>
      <c r="I316" s="457" t="s">
        <v>161</v>
      </c>
      <c r="J316" s="284" t="s">
        <v>3637</v>
      </c>
      <c r="L316" t="s">
        <v>3885</v>
      </c>
      <c r="M316" s="270" t="s">
        <v>3932</v>
      </c>
      <c r="O316" s="65">
        <f>$BFB$870</f>
        <v>16530.750000000004</v>
      </c>
    </row>
    <row r="317" spans="1:15" s="61" customFormat="1" ht="15.75" customHeight="1">
      <c r="A317" s="452" t="s">
        <v>163</v>
      </c>
      <c r="B317" s="107" t="s">
        <v>638</v>
      </c>
      <c r="C317" s="107"/>
      <c r="D317" s="358" t="s">
        <v>3711</v>
      </c>
      <c r="E317" s="217">
        <f>UCIRanking!B109</f>
        <v>59301.274999999878</v>
      </c>
      <c r="F317" s="217">
        <v>59281.424999999872</v>
      </c>
      <c r="G317" s="57">
        <f>SUM(E317-F317)</f>
        <v>19.850000000005821</v>
      </c>
      <c r="H317" s="345"/>
      <c r="I317" s="452" t="s">
        <v>163</v>
      </c>
      <c r="J317" s="284" t="s">
        <v>3620</v>
      </c>
      <c r="L317" t="s">
        <v>2818</v>
      </c>
      <c r="M317" s="270" t="s">
        <v>3924</v>
      </c>
      <c r="O317" s="65">
        <f>$AYV$870</f>
        <v>16213.4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3742</v>
      </c>
      <c r="E318" s="217">
        <f>UCIRanking!B50</f>
        <v>58839.812499999949</v>
      </c>
      <c r="F318" s="217">
        <v>59132.462499999943</v>
      </c>
      <c r="G318" s="57">
        <f>SUM(E318-F318)</f>
        <v>-292.64999999999418</v>
      </c>
      <c r="H318" s="345"/>
      <c r="I318" s="457" t="s">
        <v>274</v>
      </c>
      <c r="J318" s="284" t="s">
        <v>3622</v>
      </c>
      <c r="L318" t="s">
        <v>2834</v>
      </c>
      <c r="M318" s="270" t="s">
        <v>3920</v>
      </c>
      <c r="O318" s="65">
        <f>$AZW$870</f>
        <v>15852.849999999993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3724</v>
      </c>
      <c r="E319" s="217">
        <f>UCIRanking!B62</f>
        <v>58510.537500000064</v>
      </c>
      <c r="F319" s="217">
        <v>58351.862500000047</v>
      </c>
      <c r="G319" s="57">
        <f>SUM(E319-F319)</f>
        <v>158.67500000001746</v>
      </c>
      <c r="H319" s="345"/>
    </row>
    <row r="320" spans="1:15" s="61" customFormat="1" ht="15.75" customHeight="1">
      <c r="A320" s="457" t="s">
        <v>276</v>
      </c>
      <c r="B320" s="285" t="s">
        <v>1649</v>
      </c>
      <c r="C320" s="107"/>
      <c r="D320" s="358" t="s">
        <v>3715</v>
      </c>
      <c r="E320" s="217">
        <f>UCIRanking!B110</f>
        <v>58067.762500000041</v>
      </c>
      <c r="F320" s="217">
        <v>58015.962500000023</v>
      </c>
      <c r="G320" s="57">
        <f>SUM(E320-F320)</f>
        <v>51.800000000017462</v>
      </c>
      <c r="H320" s="345"/>
    </row>
    <row r="321" spans="1:15" s="61" customFormat="1" ht="15.75" customHeight="1">
      <c r="A321" s="457" t="s">
        <v>277</v>
      </c>
      <c r="B321" s="285" t="s">
        <v>1664</v>
      </c>
      <c r="C321" s="107"/>
      <c r="D321" s="358" t="s">
        <v>3730</v>
      </c>
      <c r="E321" s="217">
        <f>UCIRanking!B13</f>
        <v>57859.900000000038</v>
      </c>
      <c r="F321" s="217">
        <v>57952.925000000032</v>
      </c>
      <c r="G321" s="57">
        <f>SUM(E321-F321)</f>
        <v>-93.024999999994179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285" t="s">
        <v>15</v>
      </c>
      <c r="C322" s="9"/>
      <c r="D322" s="358" t="s">
        <v>3716</v>
      </c>
      <c r="E322" s="217">
        <f>UCIRanking!B42</f>
        <v>57750.562499999942</v>
      </c>
      <c r="F322" s="217">
        <v>57941.937499999942</v>
      </c>
      <c r="G322" s="57">
        <f>SUM(E322-F322)</f>
        <v>-191.375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106" t="s">
        <v>1349</v>
      </c>
      <c r="C323" s="463"/>
      <c r="D323" s="358" t="s">
        <v>3718</v>
      </c>
      <c r="E323" s="217">
        <f>UCIRanking!B101</f>
        <v>57677.174999999945</v>
      </c>
      <c r="F323" s="217">
        <v>57754.17499999993</v>
      </c>
      <c r="G323" s="57">
        <f>SUM(E323-F323)</f>
        <v>-76.999999999985448</v>
      </c>
      <c r="H323" s="345"/>
      <c r="I323" s="452" t="s">
        <v>0</v>
      </c>
      <c r="J323" s="107" t="s">
        <v>3948</v>
      </c>
      <c r="L323" s="49"/>
      <c r="N323" s="65">
        <f>SUM($AXC$870+$FV$870+$NC$870+$SZ$870+$PN$870+$LS$870+$AH$870+$EC$870)</f>
        <v>167452.1</v>
      </c>
      <c r="O323" s="285" t="s">
        <v>3968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3720</v>
      </c>
      <c r="E324" s="217">
        <f>UCIRanking!B98</f>
        <v>57517.637499999968</v>
      </c>
      <c r="F324" s="217">
        <v>57355.237499999974</v>
      </c>
      <c r="G324" s="57">
        <f>SUM(E324-F324)</f>
        <v>162.39999999999418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162778.25</v>
      </c>
      <c r="O324" s="106" t="s">
        <v>3965</v>
      </c>
    </row>
    <row r="325" spans="1:15" s="61" customFormat="1" ht="15.75" customHeight="1">
      <c r="A325" s="457" t="s">
        <v>644</v>
      </c>
      <c r="B325" s="285" t="s">
        <v>1668</v>
      </c>
      <c r="C325" s="107"/>
      <c r="D325" s="358" t="s">
        <v>3727</v>
      </c>
      <c r="E325" s="217">
        <f>UCIRanking!B73</f>
        <v>57313.175000000025</v>
      </c>
      <c r="F325" s="217">
        <v>57195.800000000017</v>
      </c>
      <c r="G325" s="57">
        <f>SUM(E325-F325)</f>
        <v>117.37500000000728</v>
      </c>
      <c r="H325" s="345"/>
      <c r="I325" s="452" t="s">
        <v>3</v>
      </c>
      <c r="J325" s="107" t="s">
        <v>3946</v>
      </c>
      <c r="N325" s="65">
        <f>SUM($IG$870+$AHW$870+$AHN$870+$BCQ$870+$AHE$870+$Y$870+$BGU$870+$AKZ$870)</f>
        <v>159344.79999999996</v>
      </c>
      <c r="O325" s="107" t="s">
        <v>3976</v>
      </c>
    </row>
    <row r="326" spans="1:15" s="61" customFormat="1" ht="15.75" customHeight="1">
      <c r="A326" s="457" t="s">
        <v>650</v>
      </c>
      <c r="B326" s="107" t="s">
        <v>658</v>
      </c>
      <c r="C326" s="9"/>
      <c r="D326" s="358" t="s">
        <v>3713</v>
      </c>
      <c r="E326" s="217">
        <f>UCIRanking!B140</f>
        <v>57192.224999999991</v>
      </c>
      <c r="F326" s="217">
        <v>56973.45</v>
      </c>
      <c r="G326" s="57">
        <f>SUM(E326-F326)</f>
        <v>218.77499999999418</v>
      </c>
      <c r="I326" s="452" t="s">
        <v>5</v>
      </c>
      <c r="J326" s="107" t="s">
        <v>3949</v>
      </c>
      <c r="M326" s="65"/>
      <c r="N326" s="65">
        <f>SUM($AXL$870+$GW$870+$AZN$870+$WL$870+$BCZ$870+$AQ$870+$BFK$870+$BGC$870)</f>
        <v>158388.29999999999</v>
      </c>
      <c r="O326" s="285" t="s">
        <v>3969</v>
      </c>
    </row>
    <row r="327" spans="1:15" s="61" customFormat="1" ht="15.75" customHeight="1">
      <c r="A327" s="457" t="s">
        <v>652</v>
      </c>
      <c r="B327" s="285" t="s">
        <v>1753</v>
      </c>
      <c r="C327" s="107"/>
      <c r="D327" s="358" t="s">
        <v>3722</v>
      </c>
      <c r="E327" s="217">
        <f>UCIRanking!B108</f>
        <v>55862.65000000006</v>
      </c>
      <c r="F327" s="217">
        <v>56212.925000000068</v>
      </c>
      <c r="G327" s="57">
        <f>SUM(E327-F327)</f>
        <v>-350.27500000000873</v>
      </c>
      <c r="H327" s="345"/>
      <c r="I327" s="452" t="s">
        <v>7</v>
      </c>
      <c r="J327" s="107" t="s">
        <v>1359</v>
      </c>
      <c r="N327" s="65">
        <f>SUM($XV$870+$AQN$870+$GN$870+$JQ$870+$SH$870+$BEA$870+$MK$870+$CA$870)</f>
        <v>157984.14999999997</v>
      </c>
      <c r="O327" s="107" t="s">
        <v>3971</v>
      </c>
    </row>
    <row r="328" spans="1:15" s="61" customFormat="1" ht="15.75" customHeight="1">
      <c r="A328" s="457" t="s">
        <v>655</v>
      </c>
      <c r="B328" s="107" t="s">
        <v>2216</v>
      </c>
      <c r="C328" s="107"/>
      <c r="D328" s="358" t="s">
        <v>3737</v>
      </c>
      <c r="E328" s="217">
        <f>UCIRanking!B45</f>
        <v>55846.799999999967</v>
      </c>
      <c r="F328" s="217">
        <v>55721.849999999969</v>
      </c>
      <c r="G328" s="57">
        <f>SUM(E328-F328)</f>
        <v>124.94999999999709</v>
      </c>
      <c r="H328" s="345"/>
      <c r="I328" s="452" t="s">
        <v>8</v>
      </c>
      <c r="J328" s="107" t="s">
        <v>3951</v>
      </c>
      <c r="N328" s="65">
        <f>SUM($AWT$870+$AZE$870+$BAX$870+$BDR$870+$ABQ$870+$AMS$870+$AGM$870+$ANK$870)</f>
        <v>157094.20000000001</v>
      </c>
      <c r="O328" s="107" t="s">
        <v>3972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3719</v>
      </c>
      <c r="E329" s="217">
        <f>UCIRanking!B19</f>
        <v>55690.925000000054</v>
      </c>
      <c r="F329" s="217">
        <v>55694.425000000054</v>
      </c>
      <c r="G329" s="57">
        <f>SUM(E329-F329)</f>
        <v>-3.5</v>
      </c>
      <c r="H329" s="345"/>
      <c r="I329" s="452" t="s">
        <v>10</v>
      </c>
      <c r="J329" s="107" t="s">
        <v>3950</v>
      </c>
      <c r="L329" s="49"/>
      <c r="N329" s="65">
        <f>SUM($TR$870+$AZW$870+$EL$870+$P$870+$AZ$870+$AMJ$870+$FM$870+$BHD$870)</f>
        <v>155516.04999999999</v>
      </c>
      <c r="O329" s="107" t="s">
        <v>3970</v>
      </c>
    </row>
    <row r="330" spans="1:15" s="61" customFormat="1" ht="15.75" customHeight="1">
      <c r="A330" s="457" t="s">
        <v>659</v>
      </c>
      <c r="B330" s="106" t="s">
        <v>1345</v>
      </c>
      <c r="C330" s="9"/>
      <c r="D330" s="358" t="s">
        <v>3728</v>
      </c>
      <c r="E330" s="217">
        <f>UCIRanking!B85</f>
        <v>54969.062499999956</v>
      </c>
      <c r="F330" s="217">
        <v>55169.887499999968</v>
      </c>
      <c r="G330" s="57">
        <f>SUM(E330-F330)</f>
        <v>-200.82500000001164</v>
      </c>
      <c r="H330" s="345"/>
      <c r="I330" s="452" t="s">
        <v>12</v>
      </c>
      <c r="J330" s="107" t="s">
        <v>2842</v>
      </c>
      <c r="N330" s="65">
        <f>SUM($CS$870+$NU$870+$PE$870+$HX$870+$HO$870+$KR$870+$AIF$870+$BI$870)</f>
        <v>155089.15000000005</v>
      </c>
      <c r="O330" s="107" t="s">
        <v>3977</v>
      </c>
    </row>
    <row r="331" spans="1:15" s="61" customFormat="1" ht="15.75" customHeight="1">
      <c r="A331" s="457" t="s">
        <v>661</v>
      </c>
      <c r="B331" s="107" t="s">
        <v>686</v>
      </c>
      <c r="C331" s="107"/>
      <c r="D331" s="358" t="s">
        <v>3729</v>
      </c>
      <c r="E331" s="217">
        <f>UCIRanking!B120</f>
        <v>54419.875000000051</v>
      </c>
      <c r="F331" s="217">
        <v>54349.975000000042</v>
      </c>
      <c r="G331" s="57">
        <f>SUM(E331-F331)</f>
        <v>69.900000000008731</v>
      </c>
      <c r="H331" s="345"/>
      <c r="I331" s="457" t="s">
        <v>14</v>
      </c>
      <c r="J331" s="107" t="s">
        <v>3944</v>
      </c>
      <c r="L331" s="49"/>
      <c r="N331" s="65">
        <f>SUM($AJG$870+$AOU$870+$OD$870+$BBP$870+$BBY$870+$XD$870+$BFB$870+$BGL$870)</f>
        <v>153115.29999999999</v>
      </c>
      <c r="O331" s="285" t="s">
        <v>3963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3733</v>
      </c>
      <c r="E332" s="217">
        <f>UCIRanking!B130</f>
        <v>54144.237499999988</v>
      </c>
      <c r="F332" s="217">
        <v>53873.012499999983</v>
      </c>
      <c r="G332" s="57">
        <f>SUM(E332-F332)</f>
        <v>271.22500000000582</v>
      </c>
      <c r="H332" s="345"/>
      <c r="I332" s="457" t="s">
        <v>16</v>
      </c>
      <c r="J332" s="107" t="s">
        <v>2844</v>
      </c>
      <c r="L332" s="49"/>
      <c r="N332" s="65">
        <f>SUM($G$870+$XM$870+$ASG$870+$ALI$870+$AJY$870+$BDI$870+$NL$870+$APM$870)</f>
        <v>152767.6</v>
      </c>
      <c r="O332" s="107" t="s">
        <v>3964</v>
      </c>
    </row>
    <row r="333" spans="1:15" s="61" customFormat="1" ht="15.75" customHeight="1">
      <c r="A333" s="457" t="s">
        <v>670</v>
      </c>
      <c r="B333" s="285" t="s">
        <v>23</v>
      </c>
      <c r="C333" s="189"/>
      <c r="D333" s="358" t="s">
        <v>3726</v>
      </c>
      <c r="E333" s="217">
        <f>UCIRanking!B81</f>
        <v>53246.487500000054</v>
      </c>
      <c r="F333" s="217">
        <v>53395.012500000048</v>
      </c>
      <c r="G333" s="57">
        <f>SUM(E333-F333)</f>
        <v>-148.52499999999418</v>
      </c>
      <c r="H333" s="345"/>
      <c r="I333" s="457" t="s">
        <v>18</v>
      </c>
      <c r="J333" s="107" t="s">
        <v>2845</v>
      </c>
      <c r="L333" s="49"/>
      <c r="N333" s="65">
        <f>SUM($AYM$870+$AIO$870+$BBG$870+$ALR$870+$BES$870+$AQE$870+$AMA$870+$BFT$870)</f>
        <v>149976.59999999998</v>
      </c>
      <c r="O333" s="285" t="s">
        <v>3961</v>
      </c>
    </row>
    <row r="334" spans="1:15" s="61" customFormat="1" ht="15.75" customHeight="1">
      <c r="A334" s="457" t="s">
        <v>671</v>
      </c>
      <c r="B334" s="285" t="s">
        <v>1658</v>
      </c>
      <c r="C334" s="463"/>
      <c r="D334" s="358" t="s">
        <v>3725</v>
      </c>
      <c r="E334" s="217">
        <f>UCIRanking!B36</f>
        <v>52927.750000000015</v>
      </c>
      <c r="F334" s="217">
        <v>53027.300000000017</v>
      </c>
      <c r="G334" s="57">
        <f>SUM(E334-F334)</f>
        <v>-99.55000000000291</v>
      </c>
      <c r="H334" s="345"/>
      <c r="I334" s="457" t="s">
        <v>20</v>
      </c>
      <c r="J334" s="107" t="s">
        <v>3947</v>
      </c>
      <c r="N334" s="65">
        <f>SUM($AYD$870+$ADJ$870+$OM$870+$AKQ$870+$AKH$870+$YN$870+$ZF$870+$RP$870)</f>
        <v>147394.5</v>
      </c>
      <c r="O334" s="107" t="s">
        <v>3967</v>
      </c>
    </row>
    <row r="335" spans="1:15" s="61" customFormat="1" ht="15.75" customHeight="1">
      <c r="A335" s="457" t="s">
        <v>672</v>
      </c>
      <c r="B335" s="107" t="s">
        <v>700</v>
      </c>
      <c r="C335" s="9"/>
      <c r="D335" s="358" t="s">
        <v>3723</v>
      </c>
      <c r="E335" s="217">
        <f>UCIRanking!B65</f>
        <v>52656.649999999994</v>
      </c>
      <c r="F335" s="217">
        <v>52776.324999999983</v>
      </c>
      <c r="G335" s="57">
        <f>SUM(E335-F335)</f>
        <v>-119.67499999998836</v>
      </c>
      <c r="H335" s="345"/>
      <c r="I335" s="457" t="s">
        <v>22</v>
      </c>
      <c r="J335" s="107" t="s">
        <v>3941</v>
      </c>
      <c r="L335" s="49"/>
      <c r="N335" s="65">
        <f>SUM($QX$870+$AYV$870+$BR$870+$YW$870+$IP$870+$RG$870+$PW$870+$JZ$870)</f>
        <v>142759.25</v>
      </c>
      <c r="O335" s="107" t="s">
        <v>3958</v>
      </c>
    </row>
    <row r="336" spans="1:15" s="61" customFormat="1" ht="15.75" customHeight="1">
      <c r="A336" s="457" t="s">
        <v>677</v>
      </c>
      <c r="B336" s="107" t="s">
        <v>2203</v>
      </c>
      <c r="C336" s="107"/>
      <c r="D336" s="358" t="s">
        <v>3762</v>
      </c>
      <c r="E336" s="217">
        <f>UCIRanking!B72</f>
        <v>51481.312499999985</v>
      </c>
      <c r="F336" s="217">
        <v>51472.46249999998</v>
      </c>
      <c r="G336" s="57">
        <f>SUM(E336-F336)</f>
        <v>8.8500000000058208</v>
      </c>
      <c r="H336" s="345"/>
      <c r="I336" s="457" t="s">
        <v>24</v>
      </c>
      <c r="J336" s="107" t="s">
        <v>3945</v>
      </c>
      <c r="N336" s="65">
        <f>SUM($QF$870+$UA$870+$LA$870+$BAF$870+$DB$870+$OVS$870+$IY$870+$EU$870)</f>
        <v>142600.75000000003</v>
      </c>
      <c r="O336" s="106" t="s">
        <v>3966</v>
      </c>
    </row>
    <row r="337" spans="1:15" s="61" customFormat="1" ht="15.75" customHeight="1">
      <c r="A337" s="457" t="s">
        <v>685</v>
      </c>
      <c r="B337" s="107" t="s">
        <v>180</v>
      </c>
      <c r="C337" s="107"/>
      <c r="D337" s="358" t="s">
        <v>3771</v>
      </c>
      <c r="E337" s="217">
        <f>UCIRanking!B131</f>
        <v>51470.975000000042</v>
      </c>
      <c r="F337" s="217">
        <v>51368.125000000051</v>
      </c>
      <c r="G337" s="57">
        <f>SUM(E337-F337)</f>
        <v>102.84999999999127</v>
      </c>
      <c r="H337" s="345"/>
      <c r="I337" s="457" t="s">
        <v>26</v>
      </c>
      <c r="J337" s="107" t="s">
        <v>2843</v>
      </c>
      <c r="L337" s="49"/>
      <c r="N337" s="65">
        <f>SUM($AEB$870+$YE$870+$ZX$870+$ANT$870+$BCH$870+$BEJ$870+$APD$870+$AOC$870)</f>
        <v>141106.5</v>
      </c>
      <c r="O337" s="106" t="s">
        <v>3959</v>
      </c>
    </row>
    <row r="338" spans="1:15" s="61" customFormat="1" ht="15.75" customHeight="1">
      <c r="A338" s="457" t="s">
        <v>689</v>
      </c>
      <c r="B338" s="106" t="s">
        <v>1346</v>
      </c>
      <c r="C338" s="463"/>
      <c r="D338" s="358" t="s">
        <v>3731</v>
      </c>
      <c r="E338" s="217">
        <f>UCIRanking!B7</f>
        <v>50319.787499999919</v>
      </c>
      <c r="F338" s="217">
        <v>50405.224999999919</v>
      </c>
      <c r="G338" s="57">
        <f>SUM(E338-F338)</f>
        <v>-85.4375</v>
      </c>
      <c r="H338" s="345"/>
      <c r="I338" s="457" t="s">
        <v>28</v>
      </c>
      <c r="J338" s="107" t="s">
        <v>3942</v>
      </c>
      <c r="L338" s="49"/>
      <c r="N338" s="65">
        <f>SUM($UJ$870+$ANB$870+$SQ$870+$VT$870+$VB$870+$DK$870+$AGV$870+$AIX$870)</f>
        <v>141069.95000000001</v>
      </c>
      <c r="O338" s="285" t="s">
        <v>3960</v>
      </c>
    </row>
    <row r="339" spans="1:15" s="61" customFormat="1" ht="15.75" customHeight="1">
      <c r="A339" s="457" t="s">
        <v>690</v>
      </c>
      <c r="B339" s="107" t="s">
        <v>153</v>
      </c>
      <c r="C339" s="9"/>
      <c r="D339" s="358" t="s">
        <v>3736</v>
      </c>
      <c r="E339" s="217">
        <f>UCIRanking!B24</f>
        <v>50280.587500000038</v>
      </c>
      <c r="F339" s="217">
        <v>50489.087500000038</v>
      </c>
      <c r="G339" s="57">
        <f>SUM(E339-F339)</f>
        <v>-208.5</v>
      </c>
      <c r="H339" s="345"/>
      <c r="I339" s="457" t="s">
        <v>30</v>
      </c>
      <c r="J339" s="107" t="s">
        <v>3943</v>
      </c>
      <c r="N339" s="65">
        <f>SUM($MB$870+$WU$870+$HF$870+$ABH$870+$BAO$870+$ASY$870+$AAY$870+$AGD$870)</f>
        <v>140293.75</v>
      </c>
      <c r="O339" s="285" t="s">
        <v>3962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3763</v>
      </c>
      <c r="E340" s="217">
        <f>UCIRanking!B23</f>
        <v>49730.574999999997</v>
      </c>
      <c r="F340" s="217">
        <v>49722.999999999993</v>
      </c>
      <c r="G340" s="57">
        <f>SUM(E340-F340)</f>
        <v>7.5750000000043656</v>
      </c>
      <c r="H340" s="345"/>
    </row>
    <row r="341" spans="1:15" s="61" customFormat="1" ht="15.75" customHeight="1">
      <c r="A341" s="457" t="s">
        <v>697</v>
      </c>
      <c r="B341" s="107" t="s">
        <v>668</v>
      </c>
      <c r="C341" s="9"/>
      <c r="D341" s="358" t="s">
        <v>3735</v>
      </c>
      <c r="E341" s="217">
        <f>UCIRanking!B79</f>
        <v>49251.450000000033</v>
      </c>
      <c r="F341" s="217">
        <v>49410.400000000045</v>
      </c>
      <c r="G341" s="57">
        <f>SUM(E341-F341)</f>
        <v>-158.95000000001164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2212</v>
      </c>
      <c r="C342" s="107"/>
      <c r="D342" s="358" t="s">
        <v>3766</v>
      </c>
      <c r="E342" s="217">
        <f>UCIRanking!B27</f>
        <v>48971.500000000007</v>
      </c>
      <c r="F342" s="217">
        <v>49083.1</v>
      </c>
      <c r="G342" s="57">
        <f>SUM(E342-F342)</f>
        <v>-111.59999999999127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2202</v>
      </c>
      <c r="C343" s="107"/>
      <c r="D343" s="358" t="s">
        <v>3768</v>
      </c>
      <c r="E343" s="217">
        <f>UCIRanking!B77</f>
        <v>48894.850000000013</v>
      </c>
      <c r="F343" s="217">
        <v>48695.375000000022</v>
      </c>
      <c r="G343" s="57">
        <f>SUM(E343-F343)</f>
        <v>199.47499999999127</v>
      </c>
      <c r="H343" s="345"/>
      <c r="I343" s="452" t="s">
        <v>0</v>
      </c>
      <c r="J343" s="107" t="s">
        <v>1359</v>
      </c>
      <c r="L343" s="403">
        <f>'Punten per wedstrijd'!I1284</f>
        <v>47</v>
      </c>
      <c r="M343" s="404">
        <f>'Punten per wedstrijd'!J1284</f>
        <v>49</v>
      </c>
      <c r="N343" s="405">
        <f>'Punten per wedstrijd'!K1284</f>
        <v>30</v>
      </c>
      <c r="O343" s="107" t="s">
        <v>3971</v>
      </c>
    </row>
    <row r="344" spans="1:15" s="61" customFormat="1" ht="15.75" customHeight="1">
      <c r="A344" s="457" t="s">
        <v>701</v>
      </c>
      <c r="B344" s="107" t="s">
        <v>2210</v>
      </c>
      <c r="C344" s="107"/>
      <c r="D344" s="358" t="s">
        <v>3764</v>
      </c>
      <c r="E344" s="217">
        <f>UCIRanking!B97</f>
        <v>48507.462500000009</v>
      </c>
      <c r="F344" s="217">
        <v>48559.350000000006</v>
      </c>
      <c r="G344" s="57">
        <f>SUM(E344-F344)</f>
        <v>-51.88749999999709</v>
      </c>
      <c r="H344" s="345"/>
      <c r="I344" s="452" t="s">
        <v>2</v>
      </c>
      <c r="J344" s="107" t="s">
        <v>3941</v>
      </c>
      <c r="L344" s="403">
        <f>'Punten per wedstrijd'!I1270</f>
        <v>45</v>
      </c>
      <c r="M344" s="404">
        <f>'Punten per wedstrijd'!J1270</f>
        <v>41</v>
      </c>
      <c r="N344" s="405">
        <f>'Punten per wedstrijd'!K1270</f>
        <v>32</v>
      </c>
      <c r="O344" s="107" t="s">
        <v>3958</v>
      </c>
    </row>
    <row r="345" spans="1:15" s="61" customFormat="1" ht="15.75" customHeight="1">
      <c r="A345" s="457" t="s">
        <v>702</v>
      </c>
      <c r="B345" s="107" t="s">
        <v>2220</v>
      </c>
      <c r="C345" s="107"/>
      <c r="D345" s="358" t="s">
        <v>3767</v>
      </c>
      <c r="E345" s="217">
        <f>UCIRanking!B54</f>
        <v>48478.650000000038</v>
      </c>
      <c r="F345" s="217">
        <v>48459.050000000032</v>
      </c>
      <c r="G345" s="57">
        <f>SUM(E345-F345)</f>
        <v>19.600000000005821</v>
      </c>
      <c r="H345" s="345"/>
      <c r="I345" s="452" t="s">
        <v>3</v>
      </c>
      <c r="J345" s="107" t="s">
        <v>3944</v>
      </c>
      <c r="L345" s="403">
        <f>'Punten per wedstrijd'!I1275</f>
        <v>34</v>
      </c>
      <c r="M345" s="404">
        <f>'Punten per wedstrijd'!J1275</f>
        <v>26</v>
      </c>
      <c r="N345" s="405">
        <f>'Punten per wedstrijd'!K1275</f>
        <v>21</v>
      </c>
      <c r="O345" s="285" t="s">
        <v>3963</v>
      </c>
    </row>
    <row r="346" spans="1:15" s="61" customFormat="1" ht="15.75" customHeight="1">
      <c r="A346" s="457" t="s">
        <v>703</v>
      </c>
      <c r="B346" s="107" t="s">
        <v>694</v>
      </c>
      <c r="C346" s="107"/>
      <c r="D346" s="358" t="s">
        <v>3732</v>
      </c>
      <c r="E346" s="217">
        <f>UCIRanking!B117</f>
        <v>48317.849999999933</v>
      </c>
      <c r="F346" s="217">
        <v>48502.324999999939</v>
      </c>
      <c r="G346" s="57">
        <f>SUM(E346-F346)</f>
        <v>-184.47500000000582</v>
      </c>
      <c r="H346" s="345"/>
      <c r="I346" s="452" t="s">
        <v>5</v>
      </c>
      <c r="J346" s="107" t="s">
        <v>2842</v>
      </c>
      <c r="L346" s="403">
        <f>'Punten per wedstrijd'!I1285</f>
        <v>33</v>
      </c>
      <c r="M346" s="404">
        <f>'Punten per wedstrijd'!J1285</f>
        <v>30</v>
      </c>
      <c r="N346" s="405">
        <f>'Punten per wedstrijd'!K1285</f>
        <v>24</v>
      </c>
      <c r="O346" s="107" t="s">
        <v>3977</v>
      </c>
    </row>
    <row r="347" spans="1:15" s="61" customFormat="1" ht="15.75" customHeight="1">
      <c r="A347" s="457" t="s">
        <v>706</v>
      </c>
      <c r="B347" s="107" t="s">
        <v>2195</v>
      </c>
      <c r="C347" s="107"/>
      <c r="D347" s="358" t="s">
        <v>3765</v>
      </c>
      <c r="E347" s="217">
        <f>UCIRanking!B10</f>
        <v>48092.525000000023</v>
      </c>
      <c r="F347" s="217">
        <v>48095.075000000012</v>
      </c>
      <c r="G347" s="57">
        <f>SUM(E347-F347)</f>
        <v>-2.5499999999883585</v>
      </c>
      <c r="H347" s="345"/>
      <c r="I347" s="452" t="s">
        <v>7</v>
      </c>
      <c r="J347" s="107" t="s">
        <v>2845</v>
      </c>
      <c r="L347" s="403">
        <f>'Punten per wedstrijd'!I1273</f>
        <v>32</v>
      </c>
      <c r="M347" s="404">
        <f>'Punten per wedstrijd'!J1273</f>
        <v>41</v>
      </c>
      <c r="N347" s="405">
        <f>'Punten per wedstrijd'!K1273</f>
        <v>31</v>
      </c>
      <c r="O347" s="285" t="s">
        <v>3961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3772</v>
      </c>
      <c r="E348" s="217">
        <f>UCIRanking!B57</f>
        <v>46741.462499999965</v>
      </c>
      <c r="F348" s="217">
        <v>46804.787499999962</v>
      </c>
      <c r="G348" s="57">
        <f>SUM(E348-F348)</f>
        <v>-63.32499999999709</v>
      </c>
      <c r="H348" s="345"/>
      <c r="I348" s="452" t="s">
        <v>8</v>
      </c>
      <c r="J348" s="107" t="s">
        <v>3943</v>
      </c>
      <c r="L348" s="403">
        <f>'Punten per wedstrijd'!I1274</f>
        <v>30</v>
      </c>
      <c r="M348" s="404">
        <f>'Punten per wedstrijd'!J1274</f>
        <v>33</v>
      </c>
      <c r="N348" s="405">
        <f>'Punten per wedstrijd'!K1274</f>
        <v>17</v>
      </c>
      <c r="O348" s="285" t="s">
        <v>3962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3755</v>
      </c>
      <c r="E349" s="217">
        <f>UCIRanking!B35</f>
        <v>46236.950000000012</v>
      </c>
      <c r="F349" s="217">
        <v>46337.7</v>
      </c>
      <c r="G349" s="57">
        <f>SUM(E349-F349)</f>
        <v>-100.74999999998545</v>
      </c>
      <c r="H349" s="345"/>
      <c r="I349" s="452" t="s">
        <v>10</v>
      </c>
      <c r="J349" s="107" t="s">
        <v>1360</v>
      </c>
      <c r="K349" s="409"/>
      <c r="L349" s="403">
        <f>'Punten per wedstrijd'!I1277</f>
        <v>30</v>
      </c>
      <c r="M349" s="404">
        <f>'Punten per wedstrijd'!J1277</f>
        <v>19</v>
      </c>
      <c r="N349" s="405">
        <f>'Punten per wedstrijd'!K1277</f>
        <v>19</v>
      </c>
      <c r="O349" s="106" t="s">
        <v>3965</v>
      </c>
    </row>
    <row r="350" spans="1:15" s="61" customFormat="1" ht="15.75" customHeight="1">
      <c r="A350" s="452" t="s">
        <v>777</v>
      </c>
      <c r="B350" s="107" t="s">
        <v>2217</v>
      </c>
      <c r="C350" s="107"/>
      <c r="D350" s="358" t="s">
        <v>3773</v>
      </c>
      <c r="E350" s="217">
        <f>UCIRanking!B133</f>
        <v>45604.575000000041</v>
      </c>
      <c r="F350" s="217">
        <v>45422.100000000035</v>
      </c>
      <c r="G350" s="57">
        <f>SUM(E350-F350)</f>
        <v>182.47500000000582</v>
      </c>
      <c r="H350" s="345"/>
      <c r="I350" s="452" t="s">
        <v>12</v>
      </c>
      <c r="J350" s="107" t="s">
        <v>3951</v>
      </c>
      <c r="L350" s="403">
        <f>'Punten per wedstrijd'!I1286</f>
        <v>29</v>
      </c>
      <c r="M350" s="404">
        <f>'Punten per wedstrijd'!J1286</f>
        <v>22</v>
      </c>
      <c r="N350" s="405">
        <f>'Punten per wedstrijd'!K1286</f>
        <v>21</v>
      </c>
      <c r="O350" s="107" t="s">
        <v>3972</v>
      </c>
    </row>
    <row r="351" spans="1:15" s="61" customFormat="1" ht="15.75" customHeight="1">
      <c r="A351" s="452" t="s">
        <v>778</v>
      </c>
      <c r="B351" s="285" t="s">
        <v>9</v>
      </c>
      <c r="C351" s="9"/>
      <c r="D351" s="358" t="s">
        <v>3703</v>
      </c>
      <c r="E351" s="217">
        <f>UCIRanking!B154</f>
        <v>45307.712500000031</v>
      </c>
      <c r="F351" s="217">
        <v>45646.537500000028</v>
      </c>
      <c r="G351" s="57">
        <f>SUM(E351-F351)</f>
        <v>-338.82499999999709</v>
      </c>
      <c r="H351" s="345"/>
      <c r="I351" s="457" t="s">
        <v>14</v>
      </c>
      <c r="J351" s="107" t="s">
        <v>3942</v>
      </c>
      <c r="L351" s="403">
        <f>'Punten per wedstrijd'!I1272</f>
        <v>26</v>
      </c>
      <c r="M351" s="404">
        <f>'Punten per wedstrijd'!J1272</f>
        <v>37</v>
      </c>
      <c r="N351" s="405">
        <f>'Punten per wedstrijd'!K1272</f>
        <v>32</v>
      </c>
      <c r="O351" s="285" t="s">
        <v>3960</v>
      </c>
    </row>
    <row r="352" spans="1:15" s="61" customFormat="1" ht="15.75" customHeight="1">
      <c r="A352" s="452" t="s">
        <v>779</v>
      </c>
      <c r="B352" s="107" t="s">
        <v>2209</v>
      </c>
      <c r="C352" s="107"/>
      <c r="D352" s="358" t="s">
        <v>3775</v>
      </c>
      <c r="E352" s="217">
        <f>UCIRanking!B78</f>
        <v>45226.725000000035</v>
      </c>
      <c r="F352" s="217">
        <v>45269.050000000032</v>
      </c>
      <c r="G352" s="57">
        <f>SUM(E352-F352)</f>
        <v>-42.32499999999709</v>
      </c>
      <c r="H352" s="345"/>
      <c r="I352" s="457" t="s">
        <v>16</v>
      </c>
      <c r="J352" s="107" t="s">
        <v>2843</v>
      </c>
      <c r="L352" s="403">
        <f>'Punten per wedstrijd'!I1271</f>
        <v>26</v>
      </c>
      <c r="M352" s="404">
        <f>'Punten per wedstrijd'!J1271</f>
        <v>37</v>
      </c>
      <c r="N352" s="405">
        <f>'Punten per wedstrijd'!K1271</f>
        <v>21</v>
      </c>
      <c r="O352" s="106" t="s">
        <v>3959</v>
      </c>
    </row>
    <row r="353" spans="1:15" s="61" customFormat="1" ht="15.75" customHeight="1">
      <c r="A353" s="452" t="s">
        <v>780</v>
      </c>
      <c r="B353" s="285" t="s">
        <v>1657</v>
      </c>
      <c r="C353" s="463"/>
      <c r="D353" s="358" t="s">
        <v>3739</v>
      </c>
      <c r="E353" s="217">
        <f>UCIRanking!B6</f>
        <v>45121.425000000003</v>
      </c>
      <c r="F353" s="217">
        <v>44713.700000000004</v>
      </c>
      <c r="G353" s="57">
        <f>SUM(E353-F353)</f>
        <v>407.72499999999854</v>
      </c>
      <c r="I353" s="457" t="s">
        <v>18</v>
      </c>
      <c r="J353" s="107" t="s">
        <v>3950</v>
      </c>
      <c r="L353" s="403">
        <f>'Punten per wedstrijd'!I1283</f>
        <v>25</v>
      </c>
      <c r="M353" s="404">
        <f>'Punten per wedstrijd'!J1283</f>
        <v>29</v>
      </c>
      <c r="N353" s="405">
        <f>'Punten per wedstrijd'!K1283</f>
        <v>20</v>
      </c>
      <c r="O353" s="107" t="s">
        <v>3970</v>
      </c>
    </row>
    <row r="354" spans="1:15" s="61" customFormat="1" ht="15.75" customHeight="1">
      <c r="A354" s="452" t="s">
        <v>781</v>
      </c>
      <c r="B354" s="285" t="s">
        <v>1</v>
      </c>
      <c r="C354" s="9"/>
      <c r="D354" s="358" t="s">
        <v>3756</v>
      </c>
      <c r="E354" s="217">
        <f>UCIRanking!B11</f>
        <v>44862.549999999967</v>
      </c>
      <c r="F354" s="217">
        <v>44924.824999999975</v>
      </c>
      <c r="G354" s="57">
        <f>SUM(E354-F354)</f>
        <v>-62.275000000008731</v>
      </c>
      <c r="I354" s="457" t="s">
        <v>20</v>
      </c>
      <c r="J354" s="107" t="s">
        <v>3947</v>
      </c>
      <c r="L354" s="403">
        <f>'Punten per wedstrijd'!I1280</f>
        <v>24</v>
      </c>
      <c r="M354" s="404">
        <f>'Punten per wedstrijd'!J1280</f>
        <v>35</v>
      </c>
      <c r="N354" s="405">
        <f>'Punten per wedstrijd'!K1280</f>
        <v>25</v>
      </c>
      <c r="O354" s="107" t="s">
        <v>3967</v>
      </c>
    </row>
    <row r="355" spans="1:15" s="61" customFormat="1" ht="15.75" customHeight="1">
      <c r="A355" s="452" t="s">
        <v>782</v>
      </c>
      <c r="B355" s="107" t="s">
        <v>2201</v>
      </c>
      <c r="C355" s="107"/>
      <c r="D355" s="358" t="s">
        <v>3776</v>
      </c>
      <c r="E355" s="217">
        <f>UCIRanking!B51</f>
        <v>44398.087499999972</v>
      </c>
      <c r="F355" s="217">
        <v>44443.037499999984</v>
      </c>
      <c r="G355" s="57">
        <f>SUM(E355-F355)</f>
        <v>-44.950000000011642</v>
      </c>
      <c r="H355" s="345"/>
      <c r="I355" s="457" t="s">
        <v>22</v>
      </c>
      <c r="J355" s="107" t="s">
        <v>3945</v>
      </c>
      <c r="L355" s="403">
        <f>'Punten per wedstrijd'!I1278</f>
        <v>23</v>
      </c>
      <c r="M355" s="404">
        <f>'Punten per wedstrijd'!J1278</f>
        <v>36</v>
      </c>
      <c r="N355" s="405">
        <f>'Punten per wedstrijd'!K1278</f>
        <v>21</v>
      </c>
      <c r="O355" s="106" t="s">
        <v>3966</v>
      </c>
    </row>
    <row r="356" spans="1:15" s="61" customFormat="1" ht="15.75" customHeight="1">
      <c r="A356" s="452" t="s">
        <v>783</v>
      </c>
      <c r="B356" s="107" t="s">
        <v>2198</v>
      </c>
      <c r="C356" s="107"/>
      <c r="D356" s="358" t="s">
        <v>3777</v>
      </c>
      <c r="E356" s="217">
        <f>UCIRanking!B89</f>
        <v>44221.837500000023</v>
      </c>
      <c r="F356" s="217">
        <v>44058.91250000002</v>
      </c>
      <c r="G356" s="57">
        <f>SUM(E356-F356)</f>
        <v>162.92500000000291</v>
      </c>
      <c r="H356" s="345"/>
      <c r="I356" s="457" t="s">
        <v>24</v>
      </c>
      <c r="J356" s="107" t="s">
        <v>3949</v>
      </c>
      <c r="L356" s="403">
        <f>'Punten per wedstrijd'!I1282</f>
        <v>17</v>
      </c>
      <c r="M356" s="404">
        <f>'Punten per wedstrijd'!J1282</f>
        <v>21</v>
      </c>
      <c r="N356" s="405">
        <f>'Punten per wedstrijd'!K1282</f>
        <v>24</v>
      </c>
      <c r="O356" s="285" t="s">
        <v>3969</v>
      </c>
    </row>
    <row r="357" spans="1:15" s="61" customFormat="1" ht="15.75" customHeight="1">
      <c r="A357" s="452" t="s">
        <v>784</v>
      </c>
      <c r="B357" s="285" t="s">
        <v>1690</v>
      </c>
      <c r="C357" s="107"/>
      <c r="D357" s="358" t="s">
        <v>3770</v>
      </c>
      <c r="E357" s="217">
        <f>UCIRanking!B105</f>
        <v>43473.11250000001</v>
      </c>
      <c r="F357" s="217">
        <v>43356.837500000016</v>
      </c>
      <c r="G357" s="57">
        <f>SUM(E357-F357)</f>
        <v>116.27499999999418</v>
      </c>
      <c r="H357" s="345"/>
      <c r="I357" s="457" t="s">
        <v>26</v>
      </c>
      <c r="J357" s="107" t="s">
        <v>3946</v>
      </c>
      <c r="L357" s="403">
        <f>'Punten per wedstrijd'!I1279</f>
        <v>15</v>
      </c>
      <c r="M357" s="404">
        <f>'Punten per wedstrijd'!J1279</f>
        <v>21</v>
      </c>
      <c r="N357" s="405">
        <f>'Punten per wedstrijd'!K1279</f>
        <v>22</v>
      </c>
      <c r="O357" s="107" t="s">
        <v>3976</v>
      </c>
    </row>
    <row r="358" spans="1:15" s="61" customFormat="1" ht="15.75" customHeight="1">
      <c r="A358" s="452" t="s">
        <v>785</v>
      </c>
      <c r="B358" s="285" t="s">
        <v>1654</v>
      </c>
      <c r="C358" s="463"/>
      <c r="D358" s="358" t="s">
        <v>3769</v>
      </c>
      <c r="E358" s="217">
        <f>UCIRanking!B47</f>
        <v>43352.324999999997</v>
      </c>
      <c r="F358" s="217">
        <v>43040.225000000006</v>
      </c>
      <c r="G358" s="57">
        <f>SUM(E358-F358)</f>
        <v>312.09999999999127</v>
      </c>
      <c r="H358" s="345"/>
      <c r="I358" s="457" t="s">
        <v>28</v>
      </c>
      <c r="J358" s="107" t="s">
        <v>2844</v>
      </c>
      <c r="L358" s="403">
        <f>'Punten per wedstrijd'!I1276</f>
        <v>14</v>
      </c>
      <c r="M358" s="404">
        <f>'Punten per wedstrijd'!J1276</f>
        <v>25</v>
      </c>
      <c r="N358" s="405">
        <f>'Punten per wedstrijd'!K1276</f>
        <v>31</v>
      </c>
      <c r="O358" s="107" t="s">
        <v>3964</v>
      </c>
    </row>
    <row r="359" spans="1:15" s="61" customFormat="1" ht="15.75" customHeight="1">
      <c r="A359" s="452" t="s">
        <v>786</v>
      </c>
      <c r="B359" s="285" t="s">
        <v>1667</v>
      </c>
      <c r="C359" s="107"/>
      <c r="D359" s="358" t="s">
        <v>3758</v>
      </c>
      <c r="E359" s="217">
        <f>UCIRanking!B69</f>
        <v>43289.325000000004</v>
      </c>
      <c r="F359" s="217">
        <v>43344.35</v>
      </c>
      <c r="G359" s="57">
        <f>SUM(E359-F359)</f>
        <v>-55.024999999994179</v>
      </c>
      <c r="H359" s="345"/>
      <c r="I359" s="457" t="s">
        <v>30</v>
      </c>
      <c r="J359" s="107" t="s">
        <v>3948</v>
      </c>
      <c r="L359" s="403">
        <f>'Punten per wedstrijd'!I1281</f>
        <v>6</v>
      </c>
      <c r="M359" s="404">
        <f>'Punten per wedstrijd'!J1281</f>
        <v>10</v>
      </c>
      <c r="N359" s="405">
        <f>'Punten per wedstrijd'!K1281</f>
        <v>10</v>
      </c>
      <c r="O359" s="285" t="s">
        <v>3968</v>
      </c>
    </row>
    <row r="360" spans="1:15" s="61" customFormat="1" ht="15.75" customHeight="1">
      <c r="A360" s="452" t="s">
        <v>787</v>
      </c>
      <c r="B360" s="285" t="s">
        <v>1665</v>
      </c>
      <c r="C360" s="107"/>
      <c r="D360" s="358" t="s">
        <v>3760</v>
      </c>
      <c r="E360" s="217">
        <f>UCIRanking!B25</f>
        <v>43205.774999999994</v>
      </c>
      <c r="F360" s="217">
        <v>43140.675000000003</v>
      </c>
      <c r="G360" s="57">
        <f>SUM(E360-F360)</f>
        <v>65.099999999991269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3782</v>
      </c>
      <c r="E361" s="217">
        <f>UCIRanking!B32</f>
        <v>41814.325000000012</v>
      </c>
      <c r="F361" s="217">
        <v>41621.67500000001</v>
      </c>
      <c r="G361" s="57">
        <f>SUM(E361-F361)</f>
        <v>192.65000000000146</v>
      </c>
      <c r="H361" s="345"/>
      <c r="L361" s="277">
        <f>SUM(L343:L360)</f>
        <v>456</v>
      </c>
      <c r="M361" s="277">
        <f>SUM(M343:M360)</f>
        <v>512</v>
      </c>
      <c r="N361" s="277">
        <f>SUM(N343:N360)</f>
        <v>401</v>
      </c>
    </row>
    <row r="362" spans="1:15" s="61" customFormat="1" ht="15.75" customHeight="1">
      <c r="A362" s="452" t="s">
        <v>789</v>
      </c>
      <c r="B362" s="107" t="s">
        <v>2723</v>
      </c>
      <c r="C362" s="107"/>
      <c r="D362" s="358" t="s">
        <v>3790</v>
      </c>
      <c r="E362" s="217">
        <f>UCIRanking!B99</f>
        <v>41371.075000000012</v>
      </c>
      <c r="F362" s="217">
        <v>41121.350000000006</v>
      </c>
      <c r="G362" s="57">
        <f>SUM(E362-F362)</f>
        <v>249.72500000000582</v>
      </c>
      <c r="H362" s="345"/>
    </row>
    <row r="363" spans="1:15" s="61" customFormat="1" ht="15.75" customHeight="1">
      <c r="A363" s="452" t="s">
        <v>790</v>
      </c>
      <c r="B363" s="106" t="s">
        <v>1348</v>
      </c>
      <c r="C363" s="107"/>
      <c r="D363" s="358" t="s">
        <v>3714</v>
      </c>
      <c r="E363" s="217">
        <f>UCIRanking!B179</f>
        <v>41113.912499999897</v>
      </c>
      <c r="F363" s="217">
        <v>41510.237499999894</v>
      </c>
      <c r="G363" s="57">
        <f>SUM(E363-F363)</f>
        <v>-396.32499999999709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643</v>
      </c>
      <c r="C364" s="107"/>
      <c r="D364" s="358" t="s">
        <v>3717</v>
      </c>
      <c r="E364" s="217">
        <f>UCIRanking!B168</f>
        <v>40890.312499999971</v>
      </c>
      <c r="F364" s="217">
        <v>41112.337499999965</v>
      </c>
      <c r="G364" s="57">
        <f>SUM(E364-F364)</f>
        <v>-222.02499999999418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2712</v>
      </c>
      <c r="C365" s="107"/>
      <c r="D365" s="358" t="s">
        <v>3793</v>
      </c>
      <c r="E365" s="217">
        <f>UCIRanking!B83</f>
        <v>40517.412500000006</v>
      </c>
      <c r="F365" s="217">
        <v>40546.36250000001</v>
      </c>
      <c r="G365" s="57">
        <f>SUM(E365-F365)</f>
        <v>-28.950000000004366</v>
      </c>
      <c r="H365" s="345"/>
      <c r="I365" s="452" t="s">
        <v>0</v>
      </c>
      <c r="J365" s="107" t="s">
        <v>3950</v>
      </c>
      <c r="N365" s="269">
        <f>SUM(Puntenklassement!D3)+(Puntenklassement!D43)+(Puntenklassement!D45)+(Puntenklassement!D63)+(Puntenklassement!D79)+(Puntenklassement!D89)+(Puntenklassement!D120)+(Puntenklassement!D133)</f>
        <v>61097</v>
      </c>
      <c r="O365" s="107" t="s">
        <v>3970</v>
      </c>
    </row>
    <row r="366" spans="1:15" s="61" customFormat="1" ht="15.75" customHeight="1">
      <c r="A366" s="452" t="s">
        <v>793</v>
      </c>
      <c r="B366" s="107" t="s">
        <v>2728</v>
      </c>
      <c r="C366" s="107"/>
      <c r="D366" s="358" t="s">
        <v>3791</v>
      </c>
      <c r="E366" s="217">
        <f>UCIRanking!B138</f>
        <v>40434.424999999996</v>
      </c>
      <c r="F366" s="217">
        <v>40253.899999999994</v>
      </c>
      <c r="G366" s="57">
        <f>SUM(E366-F366)</f>
        <v>180.52500000000146</v>
      </c>
      <c r="H366" s="345"/>
      <c r="I366" s="452" t="s">
        <v>2</v>
      </c>
      <c r="J366" s="107" t="s">
        <v>3946</v>
      </c>
      <c r="N366" s="269">
        <f>SUM(Puntenklassement!D14)+(Puntenklassement!D26)+(Puntenklassement!D61)+(Puntenklassement!D72)+(Puntenklassement!D80)+(Puntenklassement!D99)+(Puntenklassement!D125)+(Puntenklassement!D129)</f>
        <v>60323</v>
      </c>
      <c r="O366" s="107" t="s">
        <v>3976</v>
      </c>
    </row>
    <row r="367" spans="1:15" s="61" customFormat="1" ht="15.75" customHeight="1">
      <c r="A367" s="452" t="s">
        <v>794</v>
      </c>
      <c r="B367" s="107" t="s">
        <v>2719</v>
      </c>
      <c r="C367" s="107"/>
      <c r="D367" s="358" t="s">
        <v>3800</v>
      </c>
      <c r="E367" s="217">
        <f>UCIRanking!B53</f>
        <v>39642.262499999997</v>
      </c>
      <c r="F367" s="217">
        <v>39448.987500000003</v>
      </c>
      <c r="G367" s="57">
        <f>SUM(E367-F367)</f>
        <v>193.27499999999418</v>
      </c>
      <c r="H367" s="345"/>
      <c r="I367" s="452" t="s">
        <v>3</v>
      </c>
      <c r="J367" s="107" t="s">
        <v>3948</v>
      </c>
      <c r="N367" s="269">
        <f>SUM(Puntenklassement!D11)+(Puntenklassement!D19)+(Puntenklassement!D30)+(Puntenklassement!D42)+(Puntenklassement!D82)+(Puntenklassement!D98)+(Puntenklassement!D123)+(Puntenklassement!D138)</f>
        <v>59908</v>
      </c>
      <c r="O367" s="285" t="s">
        <v>3968</v>
      </c>
    </row>
    <row r="368" spans="1:15" s="61" customFormat="1" ht="15.75" customHeight="1">
      <c r="A368" s="452" t="s">
        <v>795</v>
      </c>
      <c r="B368" s="107" t="s">
        <v>2726</v>
      </c>
      <c r="C368" s="107"/>
      <c r="D368" s="358" t="s">
        <v>3802</v>
      </c>
      <c r="E368" s="217">
        <f>UCIRanking!B71</f>
        <v>39415.124999999985</v>
      </c>
      <c r="F368" s="217">
        <v>39272.174999999988</v>
      </c>
      <c r="G368" s="57">
        <f>SUM(E368-F368)</f>
        <v>142.94999999999709</v>
      </c>
      <c r="H368" s="345"/>
      <c r="I368" s="452" t="s">
        <v>5</v>
      </c>
      <c r="J368" s="107" t="s">
        <v>1359</v>
      </c>
      <c r="N368" s="269">
        <f>SUM(Puntenklassement!D24)+(Puntenklassement!D58)+(Puntenklassement!D64)+(Puntenklassement!D73)+(Puntenklassement!D76)+(Puntenklassement!D91)+(Puntenklassement!D95)+(Puntenklassement!D112)</f>
        <v>59800</v>
      </c>
      <c r="O368" s="107" t="s">
        <v>3971</v>
      </c>
    </row>
    <row r="369" spans="1:15" s="61" customFormat="1" ht="15.75" customHeight="1">
      <c r="A369" s="452" t="s">
        <v>796</v>
      </c>
      <c r="B369" s="107" t="s">
        <v>2722</v>
      </c>
      <c r="C369" s="107"/>
      <c r="D369" s="358" t="s">
        <v>3798</v>
      </c>
      <c r="E369" s="217">
        <f>UCIRanking!B127</f>
        <v>39204.850000000006</v>
      </c>
      <c r="F369" s="217">
        <v>38823.250000000007</v>
      </c>
      <c r="G369" s="57">
        <f>SUM(E369-F369)</f>
        <v>381.59999999999854</v>
      </c>
      <c r="H369" s="345"/>
      <c r="I369" s="452" t="s">
        <v>7</v>
      </c>
      <c r="J369" s="107" t="s">
        <v>3944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59345</v>
      </c>
      <c r="O369" s="285" t="s">
        <v>3963</v>
      </c>
    </row>
    <row r="370" spans="1:15" s="61" customFormat="1" ht="15.75" customHeight="1">
      <c r="A370" s="452" t="s">
        <v>797</v>
      </c>
      <c r="B370" s="107" t="s">
        <v>2718</v>
      </c>
      <c r="C370" s="107"/>
      <c r="D370" s="358" t="s">
        <v>3807</v>
      </c>
      <c r="E370" s="217">
        <f>UCIRanking!B116</f>
        <v>39030.487499999988</v>
      </c>
      <c r="F370" s="217">
        <v>38727.512499999997</v>
      </c>
      <c r="G370" s="57">
        <f>SUM(E370-F370)</f>
        <v>302.97499999999127</v>
      </c>
      <c r="H370" s="345"/>
      <c r="I370" s="452" t="s">
        <v>8</v>
      </c>
      <c r="J370" s="107" t="s">
        <v>3945</v>
      </c>
      <c r="L370" s="49"/>
      <c r="N370" s="269">
        <f>SUM(Puntenklassement!D10)+(Puntenklassement!D32)+(Puntenklassement!D39)+(Puntenklassement!D46)+(Puntenklassement!D57)+(Puntenklassement!D78)+(Puntenklassement!D104)+(Puntenklassement!D119)</f>
        <v>59196</v>
      </c>
      <c r="O370" s="106" t="s">
        <v>3966</v>
      </c>
    </row>
    <row r="371" spans="1:15" s="61" customFormat="1" ht="15.75" customHeight="1">
      <c r="A371" s="452" t="s">
        <v>798</v>
      </c>
      <c r="B371" s="106" t="s">
        <v>1334</v>
      </c>
      <c r="C371" s="463"/>
      <c r="D371" s="358" t="s">
        <v>3744</v>
      </c>
      <c r="E371" s="217">
        <f>UCIRanking!B163</f>
        <v>38821.787500000006</v>
      </c>
      <c r="F371" s="217">
        <v>39184.187500000007</v>
      </c>
      <c r="G371" s="57">
        <f>SUM(E371-F371)</f>
        <v>-362.40000000000146</v>
      </c>
      <c r="H371" s="345"/>
      <c r="I371" s="452" t="s">
        <v>10</v>
      </c>
      <c r="J371" s="107" t="s">
        <v>3951</v>
      </c>
      <c r="N371" s="269">
        <f>SUM(Puntenklassement!D5)+(Puntenklassement!D38)+(Puntenklassement!D53)+(Puntenklassement!D85)+(Puntenklassement!D86)+(Puntenklassement!D122)+(Puntenklassement!D135)+(Puntenklassement!D136)</f>
        <v>58786</v>
      </c>
      <c r="O371" s="107" t="s">
        <v>3972</v>
      </c>
    </row>
    <row r="372" spans="1:15" s="61" customFormat="1" ht="15.75" customHeight="1">
      <c r="A372" s="452" t="s">
        <v>799</v>
      </c>
      <c r="B372" s="107" t="s">
        <v>662</v>
      </c>
      <c r="C372" s="107"/>
      <c r="D372" s="358" t="s">
        <v>3743</v>
      </c>
      <c r="E372" s="217">
        <f>UCIRanking!B157</f>
        <v>38795.787500000057</v>
      </c>
      <c r="F372" s="217">
        <v>39060.46250000006</v>
      </c>
      <c r="G372" s="57">
        <f>SUM(E372-F372)</f>
        <v>-264.67500000000291</v>
      </c>
      <c r="H372" s="345"/>
      <c r="I372" s="452" t="s">
        <v>12</v>
      </c>
      <c r="J372" s="107" t="s">
        <v>2843</v>
      </c>
      <c r="L372" s="49"/>
      <c r="N372" s="269">
        <f>SUM(Puntenklassement!D37)+(Puntenklassement!D51)+(Puntenklassement!D54)+(Puntenklassement!D56)+(Puntenklassement!D71)+(Puntenklassement!D92)+(Puntenklassement!D100)+(Puntenklassement!D134)</f>
        <v>58421</v>
      </c>
      <c r="O372" s="106" t="s">
        <v>3959</v>
      </c>
    </row>
    <row r="373" spans="1:15" s="61" customFormat="1" ht="15.75" customHeight="1">
      <c r="A373" s="452" t="s">
        <v>800</v>
      </c>
      <c r="B373" s="107" t="s">
        <v>2708</v>
      </c>
      <c r="C373" s="107"/>
      <c r="D373" s="358" t="s">
        <v>3808</v>
      </c>
      <c r="E373" s="217">
        <f>UCIRanking!B92</f>
        <v>38692.775000000009</v>
      </c>
      <c r="F373" s="217">
        <v>38591.200000000012</v>
      </c>
      <c r="G373" s="57">
        <f>SUM(E373-F373)</f>
        <v>101.57499999999709</v>
      </c>
      <c r="H373" s="345"/>
      <c r="I373" s="457" t="s">
        <v>14</v>
      </c>
      <c r="J373" s="107" t="s">
        <v>2845</v>
      </c>
      <c r="L373" s="49"/>
      <c r="N373" s="269">
        <f>SUM(Puntenklassement!D25)+(Puntenklassement!D40)+(Puntenklassement!D55)+(Puntenklassement!D90)+(Puntenklassement!D101)+(Puntenklassement!D108)+(Puntenklassement!D113)+(Puntenklassement!D115)</f>
        <v>58333</v>
      </c>
      <c r="O373" s="285" t="s">
        <v>3961</v>
      </c>
    </row>
    <row r="374" spans="1:15" s="61" customFormat="1" ht="15.75" customHeight="1">
      <c r="A374" s="452" t="s">
        <v>801</v>
      </c>
      <c r="B374" s="107" t="s">
        <v>2715</v>
      </c>
      <c r="C374" s="107"/>
      <c r="D374" s="358" t="s">
        <v>3794</v>
      </c>
      <c r="E374" s="217">
        <f>UCIRanking!B64</f>
        <v>38675.8125</v>
      </c>
      <c r="F374" s="217">
        <v>38397.3125</v>
      </c>
      <c r="G374" s="57">
        <f>SUM(E374-F374)</f>
        <v>278.5</v>
      </c>
      <c r="H374" s="345"/>
      <c r="I374" s="457" t="s">
        <v>16</v>
      </c>
      <c r="J374" s="107" t="s">
        <v>3949</v>
      </c>
      <c r="K374" s="244"/>
      <c r="L374" s="303"/>
      <c r="M374" s="49"/>
      <c r="N374" s="269">
        <f>SUM(Puntenklassement!D13)+(Puntenklassement!D31)+(Puntenklassement!D41)+(Puntenklassement!D69)+(Puntenklassement!D77)+(Puntenklassement!D93)+(Puntenklassement!D111)+(Puntenklassement!D116)</f>
        <v>57540</v>
      </c>
      <c r="O374" s="285" t="s">
        <v>3969</v>
      </c>
    </row>
    <row r="375" spans="1:15" s="61" customFormat="1" ht="15.75" customHeight="1">
      <c r="A375" s="452" t="s">
        <v>802</v>
      </c>
      <c r="B375" s="107" t="s">
        <v>2710</v>
      </c>
      <c r="C375" s="107"/>
      <c r="D375" s="358" t="s">
        <v>3804</v>
      </c>
      <c r="E375" s="217">
        <f>UCIRanking!B132</f>
        <v>38632.250000000007</v>
      </c>
      <c r="F375" s="217">
        <v>38392.350000000006</v>
      </c>
      <c r="G375" s="57">
        <f>SUM(E375-F375)</f>
        <v>239.90000000000146</v>
      </c>
      <c r="H375" s="345"/>
      <c r="I375" s="457" t="s">
        <v>18</v>
      </c>
      <c r="J375" s="107" t="s">
        <v>3942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57444</v>
      </c>
      <c r="O375" s="285" t="s">
        <v>3960</v>
      </c>
    </row>
    <row r="376" spans="1:15" s="61" customFormat="1" ht="15.75" customHeight="1">
      <c r="A376" s="452" t="s">
        <v>803</v>
      </c>
      <c r="B376" s="107" t="s">
        <v>2720</v>
      </c>
      <c r="C376" s="107"/>
      <c r="D376" s="358" t="s">
        <v>3795</v>
      </c>
      <c r="E376" s="217">
        <f>UCIRanking!B29</f>
        <v>38316.26249999999</v>
      </c>
      <c r="F376" s="217">
        <v>38275.437499999985</v>
      </c>
      <c r="G376" s="57">
        <f>SUM(E376-F376)</f>
        <v>40.825000000004366</v>
      </c>
      <c r="H376" s="345"/>
      <c r="I376" s="457" t="s">
        <v>20</v>
      </c>
      <c r="J376" s="107" t="s">
        <v>3943</v>
      </c>
      <c r="L376" s="49"/>
      <c r="N376" s="269">
        <f>SUM(Puntenklassement!D16)+(Puntenklassement!D20)+(Puntenklassement!D47)+(Puntenklassement!D48)+(Puntenklassement!D49)+(Puntenklassement!D65)+(Puntenklassement!D75)+(Puntenklassement!D96)</f>
        <v>56860</v>
      </c>
      <c r="O376" s="285" t="s">
        <v>3962</v>
      </c>
    </row>
    <row r="377" spans="1:15" s="61" customFormat="1" ht="15.75" customHeight="1">
      <c r="A377" s="452" t="s">
        <v>804</v>
      </c>
      <c r="B377" s="107" t="s">
        <v>2832</v>
      </c>
      <c r="C377" s="107"/>
      <c r="D377" s="358" t="s">
        <v>3792</v>
      </c>
      <c r="E377" s="217">
        <f>UCIRanking!B112</f>
        <v>37901.150000000009</v>
      </c>
      <c r="F377" s="217">
        <v>37967.900000000009</v>
      </c>
      <c r="G377" s="57">
        <f>SUM(E377-F377)</f>
        <v>-66.75</v>
      </c>
      <c r="H377" s="345"/>
      <c r="I377" s="457" t="s">
        <v>22</v>
      </c>
      <c r="J377" s="107" t="s">
        <v>3947</v>
      </c>
      <c r="L377" s="49"/>
      <c r="N377" s="269">
        <f>SUM(Puntenklassement!D23)+(Puntenklassement!D29)+(Puntenklassement!D33)+(Puntenklassement!D52)+(Puntenklassement!D68)+(Puntenklassement!D74)+(Puntenklassement!D102)+(Puntenklassement!D127)</f>
        <v>55802</v>
      </c>
      <c r="O377" s="107" t="s">
        <v>3967</v>
      </c>
    </row>
    <row r="378" spans="1:15" s="61" customFormat="1" ht="15.75" customHeight="1">
      <c r="A378" s="452" t="s">
        <v>805</v>
      </c>
      <c r="B378" s="107" t="s">
        <v>2713</v>
      </c>
      <c r="C378" s="107"/>
      <c r="D378" s="358" t="s">
        <v>3801</v>
      </c>
      <c r="E378" s="217">
        <f>UCIRanking!B86</f>
        <v>37576.212499999994</v>
      </c>
      <c r="F378" s="217">
        <v>37370.212500000001</v>
      </c>
      <c r="G378" s="57">
        <f>SUM(E378-F378)</f>
        <v>205.99999999999272</v>
      </c>
      <c r="H378" s="345"/>
      <c r="I378" s="457" t="s">
        <v>24</v>
      </c>
      <c r="J378" s="107" t="s">
        <v>1360</v>
      </c>
      <c r="L378" s="49"/>
      <c r="N378" s="269">
        <f>SUM(Puntenklassement!D18)+(Puntenklassement!D28)+(Puntenklassement!D50)+(Puntenklassement!D97)+(Puntenklassement!D106)+(Puntenklassement!D118)+(Puntenklassement!D128)+(Puntenklassement!D130)</f>
        <v>55706</v>
      </c>
      <c r="O378" s="106" t="s">
        <v>3965</v>
      </c>
    </row>
    <row r="379" spans="1:15" s="61" customFormat="1" ht="15.75" customHeight="1">
      <c r="A379" s="452" t="s">
        <v>806</v>
      </c>
      <c r="B379" s="107" t="s">
        <v>2725</v>
      </c>
      <c r="C379" s="107"/>
      <c r="D379" s="358" t="s">
        <v>3797</v>
      </c>
      <c r="E379" s="217">
        <f>UCIRanking!B43</f>
        <v>37311.537499999984</v>
      </c>
      <c r="F379" s="217">
        <v>37262.237499999981</v>
      </c>
      <c r="G379" s="57">
        <f>SUM(E379-F379)</f>
        <v>49.30000000000291</v>
      </c>
      <c r="H379" s="345"/>
      <c r="I379" s="457" t="s">
        <v>26</v>
      </c>
      <c r="J379" s="107" t="s">
        <v>2844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55400</v>
      </c>
      <c r="O379" s="107" t="s">
        <v>3964</v>
      </c>
    </row>
    <row r="380" spans="1:15" s="61" customFormat="1" ht="15.75" customHeight="1">
      <c r="A380" s="452" t="s">
        <v>807</v>
      </c>
      <c r="B380" s="107" t="s">
        <v>2711</v>
      </c>
      <c r="C380" s="107"/>
      <c r="D380" s="358" t="s">
        <v>3803</v>
      </c>
      <c r="E380" s="217">
        <f>UCIRanking!B55</f>
        <v>36855.9</v>
      </c>
      <c r="F380" s="217">
        <v>36812.699999999997</v>
      </c>
      <c r="G380" s="57">
        <f>SUM(E380-F380)</f>
        <v>43.200000000004366</v>
      </c>
      <c r="H380" s="345"/>
      <c r="I380" s="457" t="s">
        <v>28</v>
      </c>
      <c r="J380" s="107" t="s">
        <v>2842</v>
      </c>
      <c r="N380" s="269">
        <f>SUM(Puntenklassement!D27)+(Puntenklassement!D62)+(Puntenklassement!D70)+(Puntenklassement!D88)+(Puntenklassement!D103)+(Puntenklassement!D107)+(Puntenklassement!D131)+(Puntenklassement!D132)</f>
        <v>55191</v>
      </c>
      <c r="O380" s="107" t="s">
        <v>3977</v>
      </c>
    </row>
    <row r="381" spans="1:15" s="61" customFormat="1" ht="15.75" customHeight="1">
      <c r="A381" s="452" t="s">
        <v>808</v>
      </c>
      <c r="B381" s="107" t="s">
        <v>2848</v>
      </c>
      <c r="C381" s="107"/>
      <c r="D381" s="358" t="s">
        <v>3799</v>
      </c>
      <c r="E381" s="217">
        <f>UCIRanking!B18</f>
        <v>36753.674999999996</v>
      </c>
      <c r="F381" s="217">
        <v>36714.125</v>
      </c>
      <c r="G381" s="57">
        <f>SUM(E381-F381)</f>
        <v>39.549999999995634</v>
      </c>
      <c r="H381" s="345"/>
      <c r="I381" s="457" t="s">
        <v>30</v>
      </c>
      <c r="J381" s="107" t="s">
        <v>3941</v>
      </c>
      <c r="L381" s="49"/>
      <c r="N381" s="269">
        <f>SUM(Puntenklassement!D4)+(Puntenklassement!D35)+(Puntenklassement!D36)+(Puntenklassement!D44)+(Puntenklassement!D81)+(Puntenklassement!D114)+(Puntenklassement!D117)+(Puntenklassement!D137)</f>
        <v>54462</v>
      </c>
      <c r="O381" s="107" t="s">
        <v>3958</v>
      </c>
    </row>
    <row r="382" spans="1:15" s="61" customFormat="1" ht="15.75" customHeight="1">
      <c r="A382" s="452" t="s">
        <v>809</v>
      </c>
      <c r="B382" s="107" t="s">
        <v>2721</v>
      </c>
      <c r="C382" s="107"/>
      <c r="D382" s="358" t="s">
        <v>3809</v>
      </c>
      <c r="E382" s="217">
        <f>UCIRanking!B125</f>
        <v>36426.787499999999</v>
      </c>
      <c r="F382" s="217">
        <v>36230.662499999999</v>
      </c>
      <c r="G382" s="57">
        <f>SUM(E382-F382)</f>
        <v>196.125</v>
      </c>
      <c r="H382" s="345"/>
    </row>
    <row r="383" spans="1:15" s="61" customFormat="1" ht="15.75" customHeight="1">
      <c r="A383" s="452" t="s">
        <v>810</v>
      </c>
      <c r="B383" s="107" t="s">
        <v>2707</v>
      </c>
      <c r="C383" s="107"/>
      <c r="D383" s="358" t="s">
        <v>3805</v>
      </c>
      <c r="E383" s="217">
        <f>UCIRanking!B20</f>
        <v>36411.275000000001</v>
      </c>
      <c r="F383" s="217">
        <v>36172.999999999993</v>
      </c>
      <c r="G383" s="57">
        <f>SUM(E383-F383)</f>
        <v>238.27500000000873</v>
      </c>
      <c r="H383" s="345"/>
    </row>
    <row r="384" spans="1:15" s="61" customFormat="1" ht="15.75" customHeight="1">
      <c r="A384" s="452" t="s">
        <v>811</v>
      </c>
      <c r="B384" s="107" t="s">
        <v>2709</v>
      </c>
      <c r="C384" s="107"/>
      <c r="D384" s="358" t="s">
        <v>3811</v>
      </c>
      <c r="E384" s="217">
        <f>UCIRanking!B139</f>
        <v>36356.962500000001</v>
      </c>
      <c r="F384" s="217">
        <v>36325.9375</v>
      </c>
      <c r="G384" s="57">
        <f>SUM(E384-F384)</f>
        <v>31.025000000001455</v>
      </c>
      <c r="H384" s="345"/>
      <c r="I384" s="265"/>
      <c r="J384" s="99" t="s">
        <v>4632</v>
      </c>
    </row>
    <row r="385" spans="1:14" s="61" customFormat="1" ht="15.75" customHeight="1">
      <c r="A385" s="452" t="s">
        <v>812</v>
      </c>
      <c r="B385" s="107" t="s">
        <v>2729</v>
      </c>
      <c r="C385" s="107"/>
      <c r="D385" s="358" t="s">
        <v>3796</v>
      </c>
      <c r="E385" s="217">
        <f>UCIRanking!B134</f>
        <v>35653.1</v>
      </c>
      <c r="F385" s="217">
        <v>35509.549999999996</v>
      </c>
      <c r="G385" s="57">
        <f>SUM(E385-F385)</f>
        <v>143.55000000000291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2724</v>
      </c>
      <c r="C386" s="107"/>
      <c r="D386" s="358" t="s">
        <v>3816</v>
      </c>
      <c r="E386" s="217">
        <f>UCIRanking!B103</f>
        <v>35597.550000000003</v>
      </c>
      <c r="F386" s="217">
        <v>35356.35</v>
      </c>
      <c r="G386" s="57">
        <f>SUM(E386-F386)</f>
        <v>241.20000000000437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1955</v>
      </c>
    </row>
    <row r="387" spans="1:14" s="61" customFormat="1" ht="15.75" customHeight="1">
      <c r="A387" s="452" t="s">
        <v>814</v>
      </c>
      <c r="B387" s="106" t="s">
        <v>1333</v>
      </c>
      <c r="C387" s="463"/>
      <c r="D387" s="358" t="s">
        <v>3734</v>
      </c>
      <c r="E387" s="217">
        <f>UCIRanking!B160</f>
        <v>35280.837499999994</v>
      </c>
      <c r="F387" s="217">
        <v>35417.712499999994</v>
      </c>
      <c r="G387" s="57">
        <f>SUM(E387-F387)</f>
        <v>-136.875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1037</v>
      </c>
    </row>
    <row r="388" spans="1:14" s="61" customFormat="1" ht="15.75" customHeight="1">
      <c r="A388" s="452" t="s">
        <v>1950</v>
      </c>
      <c r="B388" s="107" t="s">
        <v>2733</v>
      </c>
      <c r="C388" s="107"/>
      <c r="D388" s="358" t="s">
        <v>3812</v>
      </c>
      <c r="E388" s="217">
        <f>UCIRanking!B59</f>
        <v>34848.200000000012</v>
      </c>
      <c r="F388" s="217">
        <v>34690.625000000007</v>
      </c>
      <c r="G388" s="57">
        <f>SUM(E388-F388)</f>
        <v>157.57500000000437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927</v>
      </c>
    </row>
    <row r="389" spans="1:14" s="61" customFormat="1" ht="15.75" customHeight="1">
      <c r="A389" s="452" t="s">
        <v>2169</v>
      </c>
      <c r="B389" s="107" t="s">
        <v>2734</v>
      </c>
      <c r="C389" s="107"/>
      <c r="D389" s="358" t="s">
        <v>3806</v>
      </c>
      <c r="E389" s="217">
        <f>UCIRanking!B93</f>
        <v>34715.974999999999</v>
      </c>
      <c r="F389" s="217">
        <v>34545.25</v>
      </c>
      <c r="G389" s="57">
        <f>SUM(E389-F389)</f>
        <v>170.72499999999854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903</v>
      </c>
    </row>
    <row r="390" spans="1:14" s="61" customFormat="1" ht="15.75" customHeight="1">
      <c r="A390" s="452" t="s">
        <v>2170</v>
      </c>
      <c r="B390" s="107" t="s">
        <v>2717</v>
      </c>
      <c r="C390" s="107"/>
      <c r="D390" s="358" t="s">
        <v>3810</v>
      </c>
      <c r="E390" s="217">
        <f>UCIRanking!B15</f>
        <v>34122.900000000009</v>
      </c>
      <c r="F390" s="217">
        <v>34069.575000000012</v>
      </c>
      <c r="G390" s="57">
        <f>SUM(E390-F390)</f>
        <v>53.32499999999709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2716</v>
      </c>
      <c r="C391" s="107"/>
      <c r="D391" s="358" t="s">
        <v>3815</v>
      </c>
      <c r="E391" s="217">
        <f>UCIRanking!B37</f>
        <v>33918.950000000004</v>
      </c>
      <c r="F391" s="217">
        <v>33759.174999999996</v>
      </c>
      <c r="G391" s="57">
        <f>SUM(E391-F391)</f>
        <v>159.77500000000873</v>
      </c>
      <c r="H391" s="345"/>
      <c r="I391" s="452" t="s">
        <v>8</v>
      </c>
      <c r="J391" s="264" t="s">
        <v>835</v>
      </c>
      <c r="K391" s="503"/>
      <c r="L391" s="241"/>
      <c r="M391" s="314" t="s">
        <v>138</v>
      </c>
      <c r="N391" s="9">
        <v>797</v>
      </c>
    </row>
    <row r="392" spans="1:14" s="61" customFormat="1" ht="15.75" customHeight="1">
      <c r="A392" s="452" t="s">
        <v>2172</v>
      </c>
      <c r="B392" s="107" t="s">
        <v>2730</v>
      </c>
      <c r="C392" s="107"/>
      <c r="D392" s="358" t="s">
        <v>3813</v>
      </c>
      <c r="E392" s="217">
        <f>UCIRanking!B137</f>
        <v>33800.087500000001</v>
      </c>
      <c r="F392" s="217">
        <v>33779.612500000003</v>
      </c>
      <c r="G392" s="57">
        <f>SUM(E392-F392)</f>
        <v>20.474999999998545</v>
      </c>
      <c r="H392" s="345"/>
      <c r="I392" s="452" t="s">
        <v>10</v>
      </c>
      <c r="J392" s="264" t="s">
        <v>2522</v>
      </c>
      <c r="K392" s="28"/>
      <c r="L392" s="241"/>
      <c r="M392" s="314" t="s">
        <v>133</v>
      </c>
      <c r="N392" s="9">
        <v>785</v>
      </c>
    </row>
    <row r="393" spans="1:14" s="61" customFormat="1" ht="15.75" customHeight="1">
      <c r="A393" s="452" t="s">
        <v>2173</v>
      </c>
      <c r="B393" s="107" t="s">
        <v>2727</v>
      </c>
      <c r="C393" s="107"/>
      <c r="D393" s="358" t="s">
        <v>3817</v>
      </c>
      <c r="E393" s="217">
        <f>UCIRanking!B129</f>
        <v>33279.550000000003</v>
      </c>
      <c r="F393" s="217">
        <v>33060.875</v>
      </c>
      <c r="G393" s="57">
        <f>SUM(E393-F393)</f>
        <v>218.67500000000291</v>
      </c>
      <c r="H393" s="345"/>
      <c r="I393" s="452" t="s">
        <v>12</v>
      </c>
      <c r="J393" s="264" t="s">
        <v>861</v>
      </c>
      <c r="K393" s="28"/>
      <c r="L393" s="28"/>
      <c r="M393" s="314" t="s">
        <v>133</v>
      </c>
      <c r="N393" s="9">
        <v>753</v>
      </c>
    </row>
    <row r="394" spans="1:14" s="61" customFormat="1" ht="15.75" customHeight="1">
      <c r="A394" s="452" t="s">
        <v>2174</v>
      </c>
      <c r="B394" s="107" t="s">
        <v>2213</v>
      </c>
      <c r="C394" s="107"/>
      <c r="D394" s="358" t="s">
        <v>3759</v>
      </c>
      <c r="E394" s="217">
        <f>UCIRanking!B148</f>
        <v>33093.325000000026</v>
      </c>
      <c r="F394" s="217">
        <v>33283.10000000002</v>
      </c>
      <c r="G394" s="57">
        <f>SUM(E394-F394)</f>
        <v>-189.77499999999418</v>
      </c>
      <c r="H394" s="345"/>
      <c r="I394" s="452" t="s">
        <v>14</v>
      </c>
      <c r="J394" s="264" t="s">
        <v>1705</v>
      </c>
      <c r="K394" s="241"/>
      <c r="L394" s="241"/>
      <c r="M394" s="314" t="s">
        <v>139</v>
      </c>
      <c r="N394" s="9">
        <v>732</v>
      </c>
    </row>
    <row r="395" spans="1:14" s="61" customFormat="1" ht="15.75" customHeight="1">
      <c r="A395" s="452" t="s">
        <v>2175</v>
      </c>
      <c r="B395" s="107" t="s">
        <v>692</v>
      </c>
      <c r="C395" s="107"/>
      <c r="D395" s="358" t="s">
        <v>3738</v>
      </c>
      <c r="E395" s="217">
        <f>UCIRanking!B150</f>
        <v>32738.024999999972</v>
      </c>
      <c r="F395" s="217">
        <v>33001.924999999974</v>
      </c>
      <c r="G395" s="57">
        <f>SUM(E395-F395)</f>
        <v>-263.90000000000146</v>
      </c>
      <c r="H395" s="345"/>
      <c r="I395" s="452" t="s">
        <v>16</v>
      </c>
      <c r="J395" s="264" t="s">
        <v>498</v>
      </c>
      <c r="K395" s="28"/>
      <c r="L395" s="241"/>
      <c r="M395" s="314" t="s">
        <v>139</v>
      </c>
      <c r="N395" s="9">
        <v>703</v>
      </c>
    </row>
    <row r="396" spans="1:14" s="61" customFormat="1" ht="15.75" customHeight="1">
      <c r="A396" s="452" t="s">
        <v>2176</v>
      </c>
      <c r="B396" s="107" t="s">
        <v>639</v>
      </c>
      <c r="C396" s="107"/>
      <c r="D396" s="358" t="s">
        <v>3784</v>
      </c>
      <c r="E396" s="217">
        <f>UCIRanking!B40</f>
        <v>32569.950000000041</v>
      </c>
      <c r="F396" s="217">
        <v>32556.175000000047</v>
      </c>
      <c r="G396" s="57">
        <f>SUM(E396-F396)</f>
        <v>13.774999999994179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627</v>
      </c>
    </row>
    <row r="397" spans="1:14" s="61" customFormat="1" ht="15.75" customHeight="1">
      <c r="A397" s="452" t="s">
        <v>2177</v>
      </c>
      <c r="B397" s="285" t="s">
        <v>1693</v>
      </c>
      <c r="C397" s="107"/>
      <c r="D397" s="358" t="s">
        <v>3761</v>
      </c>
      <c r="E397" s="217">
        <f>UCIRanking!B149</f>
        <v>32313.025000000034</v>
      </c>
      <c r="F397" s="217">
        <v>32491.375000000033</v>
      </c>
      <c r="G397" s="57">
        <f>SUM(E397-F397)</f>
        <v>-178.34999999999854</v>
      </c>
      <c r="H397" s="345"/>
      <c r="I397" s="452" t="s">
        <v>20</v>
      </c>
      <c r="J397" s="264" t="s">
        <v>1000</v>
      </c>
      <c r="K397" s="241"/>
      <c r="L397" s="241"/>
      <c r="M397" s="314" t="s">
        <v>133</v>
      </c>
      <c r="N397" s="9">
        <v>620</v>
      </c>
    </row>
    <row r="398" spans="1:14" s="61" customFormat="1" ht="15.75" customHeight="1">
      <c r="A398" s="452" t="s">
        <v>2178</v>
      </c>
      <c r="B398" s="107" t="s">
        <v>2732</v>
      </c>
      <c r="C398" s="107"/>
      <c r="D398" s="358" t="s">
        <v>3820</v>
      </c>
      <c r="E398" s="217">
        <f>UCIRanking!B61</f>
        <v>31947.237499999999</v>
      </c>
      <c r="F398" s="217">
        <v>31907.362499999999</v>
      </c>
      <c r="G398" s="57">
        <f>SUM(E398-F398)</f>
        <v>39.875</v>
      </c>
      <c r="H398" s="345"/>
      <c r="I398" s="452" t="s">
        <v>22</v>
      </c>
      <c r="J398" s="264" t="s">
        <v>1018</v>
      </c>
      <c r="K398" s="241"/>
      <c r="L398" s="241"/>
      <c r="M398" s="314" t="s">
        <v>139</v>
      </c>
      <c r="N398" s="9">
        <v>617</v>
      </c>
    </row>
    <row r="399" spans="1:14" s="61" customFormat="1" ht="15.75" customHeight="1">
      <c r="A399" s="452" t="s">
        <v>2179</v>
      </c>
      <c r="B399" s="107" t="s">
        <v>2714</v>
      </c>
      <c r="C399" s="107"/>
      <c r="D399" s="358" t="s">
        <v>3819</v>
      </c>
      <c r="E399" s="217">
        <f>UCIRanking!B111</f>
        <v>31477.387500000001</v>
      </c>
      <c r="F399" s="217">
        <v>31213.862499999999</v>
      </c>
      <c r="G399" s="57">
        <f>SUM(E399-F399)</f>
        <v>263.52500000000146</v>
      </c>
      <c r="H399" s="345"/>
      <c r="I399" s="452" t="s">
        <v>24</v>
      </c>
      <c r="J399" s="264" t="s">
        <v>2039</v>
      </c>
      <c r="K399" s="241"/>
      <c r="L399" s="241"/>
      <c r="M399" s="314" t="s">
        <v>136</v>
      </c>
      <c r="N399" s="9">
        <v>614</v>
      </c>
    </row>
    <row r="400" spans="1:14" s="61" customFormat="1" ht="15.75" customHeight="1">
      <c r="A400" s="452" t="s">
        <v>2180</v>
      </c>
      <c r="B400" s="285" t="s">
        <v>1650</v>
      </c>
      <c r="C400" s="9"/>
      <c r="D400" s="358" t="s">
        <v>3757</v>
      </c>
      <c r="E400" s="217">
        <f>UCIRanking!B145</f>
        <v>30538.424999999985</v>
      </c>
      <c r="F400" s="217">
        <v>30917.524999999983</v>
      </c>
      <c r="G400" s="57">
        <f>SUM(E400-F400)</f>
        <v>-379.09999999999854</v>
      </c>
      <c r="H400" s="345"/>
      <c r="I400" s="452" t="s">
        <v>26</v>
      </c>
      <c r="J400" s="264" t="s">
        <v>731</v>
      </c>
      <c r="K400" s="244"/>
      <c r="L400" s="241"/>
      <c r="M400" s="314" t="s">
        <v>138</v>
      </c>
      <c r="N400" s="9">
        <v>579</v>
      </c>
    </row>
    <row r="401" spans="1:14" s="61" customFormat="1" ht="15.75" customHeight="1">
      <c r="A401" s="452" t="s">
        <v>2181</v>
      </c>
      <c r="B401" s="107" t="s">
        <v>2199</v>
      </c>
      <c r="C401" s="107"/>
      <c r="D401" s="358" t="s">
        <v>3774</v>
      </c>
      <c r="E401" s="217">
        <f>UCIRanking!B152</f>
        <v>30267.750000000015</v>
      </c>
      <c r="F401" s="217">
        <v>30480.325000000012</v>
      </c>
      <c r="G401" s="57">
        <f>SUM(E401-F401)</f>
        <v>-212.57499999999709</v>
      </c>
      <c r="H401" s="345"/>
      <c r="I401" s="452" t="s">
        <v>28</v>
      </c>
      <c r="J401" s="264" t="s">
        <v>2029</v>
      </c>
      <c r="K401" s="28"/>
      <c r="L401" s="241"/>
      <c r="M401" s="314" t="s">
        <v>136</v>
      </c>
      <c r="N401" s="9">
        <v>526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3778</v>
      </c>
      <c r="E402" s="217">
        <f>UCIRanking!B180</f>
        <v>29356.075000000019</v>
      </c>
      <c r="F402" s="217">
        <v>29478.400000000016</v>
      </c>
      <c r="G402" s="57">
        <f>SUM(E402-F402)</f>
        <v>-122.32499999999709</v>
      </c>
      <c r="H402" s="345"/>
      <c r="I402" s="452" t="s">
        <v>30</v>
      </c>
      <c r="J402" s="264" t="s">
        <v>420</v>
      </c>
      <c r="K402" s="244"/>
      <c r="L402" s="241"/>
      <c r="M402" s="314" t="s">
        <v>138</v>
      </c>
      <c r="N402" s="9">
        <v>515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3779</v>
      </c>
      <c r="E403" s="217">
        <f>UCIRanking!B169</f>
        <v>28684.724999999995</v>
      </c>
      <c r="F403" s="217">
        <v>28806.524999999994</v>
      </c>
      <c r="G403" s="57">
        <f>SUM(E403-F403)</f>
        <v>-121.79999999999927</v>
      </c>
      <c r="H403" s="345"/>
      <c r="I403" s="452" t="s">
        <v>32</v>
      </c>
      <c r="J403" s="264" t="s">
        <v>497</v>
      </c>
      <c r="K403" s="28"/>
      <c r="L403" s="241"/>
      <c r="M403" s="314" t="s">
        <v>136</v>
      </c>
      <c r="N403" s="9">
        <v>490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3781</v>
      </c>
      <c r="E404" s="217">
        <f>UCIRanking!B171</f>
        <v>28051.300000000003</v>
      </c>
      <c r="F404" s="217">
        <v>28140.200000000004</v>
      </c>
      <c r="G404" s="57">
        <f>SUM(E404-F404)</f>
        <v>-88.900000000001455</v>
      </c>
      <c r="H404" s="345"/>
      <c r="I404" s="452" t="s">
        <v>34</v>
      </c>
      <c r="J404" s="264" t="s">
        <v>1006</v>
      </c>
      <c r="K404" s="244"/>
      <c r="L404" s="241"/>
      <c r="M404" s="314" t="s">
        <v>138</v>
      </c>
      <c r="N404" s="9">
        <v>490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3783</v>
      </c>
      <c r="E405" s="217">
        <f>UCIRanking!B175</f>
        <v>27281.250000000004</v>
      </c>
      <c r="F405" s="217">
        <v>27446.375000000004</v>
      </c>
      <c r="G405" s="57">
        <f>SUM(E405-F405)</f>
        <v>-165.125</v>
      </c>
      <c r="H405" s="345"/>
      <c r="I405" s="452" t="s">
        <v>36</v>
      </c>
      <c r="J405" s="264" t="s">
        <v>413</v>
      </c>
      <c r="K405" s="241"/>
      <c r="L405" s="241"/>
      <c r="M405" s="314" t="s">
        <v>136</v>
      </c>
      <c r="N405" s="9">
        <v>487</v>
      </c>
    </row>
    <row r="406" spans="1:14" s="61" customFormat="1" ht="15.75" customHeight="1">
      <c r="A406" s="452" t="s">
        <v>2186</v>
      </c>
      <c r="B406" s="107" t="s">
        <v>2206</v>
      </c>
      <c r="C406" s="107"/>
      <c r="D406" s="358" t="s">
        <v>3785</v>
      </c>
      <c r="E406" s="217">
        <f>UCIRanking!B143</f>
        <v>26315.862500000007</v>
      </c>
      <c r="F406" s="217">
        <v>26474.337500000005</v>
      </c>
      <c r="G406" s="57">
        <f>SUM(E406-F406)</f>
        <v>-158.47499999999854</v>
      </c>
      <c r="H406" s="345"/>
      <c r="I406" s="452" t="s">
        <v>38</v>
      </c>
      <c r="J406" s="264" t="s">
        <v>1709</v>
      </c>
      <c r="K406" s="241"/>
      <c r="L406" s="241"/>
      <c r="M406" s="314" t="s">
        <v>139</v>
      </c>
      <c r="N406" s="9">
        <v>476</v>
      </c>
    </row>
    <row r="407" spans="1:14" s="61" customFormat="1" ht="15.75" customHeight="1">
      <c r="A407" s="452" t="s">
        <v>2187</v>
      </c>
      <c r="B407" s="107" t="s">
        <v>2204</v>
      </c>
      <c r="C407" s="107"/>
      <c r="D407" s="358" t="s">
        <v>3786</v>
      </c>
      <c r="E407" s="217">
        <f>UCIRanking!B158</f>
        <v>26218.549999999974</v>
      </c>
      <c r="F407" s="217">
        <v>26338.599999999977</v>
      </c>
      <c r="G407" s="57">
        <f>SUM(E407-F407)</f>
        <v>-120.05000000000291</v>
      </c>
      <c r="H407" s="345"/>
      <c r="I407" s="452" t="s">
        <v>145</v>
      </c>
      <c r="J407" s="264" t="s">
        <v>2119</v>
      </c>
      <c r="K407" s="241"/>
      <c r="L407" s="241"/>
      <c r="M407" s="314" t="s">
        <v>140</v>
      </c>
      <c r="N407" s="9">
        <v>443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3825</v>
      </c>
      <c r="E408" s="217">
        <f>UCIRanking!B12</f>
        <v>24351.67499999997</v>
      </c>
      <c r="F408" s="217">
        <v>23990.524999999969</v>
      </c>
      <c r="G408" s="57">
        <f>SUM(E408-F408)</f>
        <v>361.15000000000146</v>
      </c>
      <c r="H408" s="345"/>
      <c r="I408" s="452" t="s">
        <v>146</v>
      </c>
      <c r="J408" s="264" t="s">
        <v>840</v>
      </c>
      <c r="K408" s="241"/>
      <c r="L408" s="241"/>
      <c r="M408" s="314" t="s">
        <v>136</v>
      </c>
      <c r="N408" s="9">
        <v>428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3780</v>
      </c>
      <c r="E409" s="217">
        <f>UCIRanking!B147</f>
        <v>23209.649999999969</v>
      </c>
      <c r="F409" s="217">
        <v>23510.29999999997</v>
      </c>
      <c r="G409" s="57">
        <f>SUM(E409-F409)</f>
        <v>-300.65000000000146</v>
      </c>
      <c r="H409" s="345"/>
      <c r="I409" s="457" t="s">
        <v>147</v>
      </c>
      <c r="J409" s="264" t="s">
        <v>546</v>
      </c>
      <c r="K409" s="28"/>
      <c r="L409" s="241"/>
      <c r="M409" s="314" t="s">
        <v>136</v>
      </c>
      <c r="N409" s="9">
        <v>420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3827</v>
      </c>
      <c r="E410" s="217">
        <f>UCIRanking!B68</f>
        <v>20822.39999999998</v>
      </c>
      <c r="F410" s="217">
        <v>20390.224999999984</v>
      </c>
      <c r="G410" s="57">
        <f>SUM(E410-F410)</f>
        <v>432.17499999999563</v>
      </c>
      <c r="H410" s="345"/>
      <c r="I410" s="452" t="s">
        <v>151</v>
      </c>
      <c r="J410" s="264" t="s">
        <v>433</v>
      </c>
      <c r="K410" s="241"/>
      <c r="L410" s="241"/>
      <c r="M410" s="314" t="s">
        <v>133</v>
      </c>
      <c r="N410" s="9">
        <v>412</v>
      </c>
    </row>
    <row r="411" spans="1:14" s="61" customFormat="1" ht="15.75" customHeight="1">
      <c r="A411" s="452" t="s">
        <v>2191</v>
      </c>
      <c r="B411" s="285" t="s">
        <v>27</v>
      </c>
      <c r="C411" s="9"/>
      <c r="D411" s="358" t="s">
        <v>3787</v>
      </c>
      <c r="E411" s="217">
        <f>UCIRanking!B166</f>
        <v>20293.124999999847</v>
      </c>
      <c r="F411" s="217">
        <v>20414.499999999847</v>
      </c>
      <c r="G411" s="57">
        <f>SUM(E411-F411)</f>
        <v>-121.375</v>
      </c>
      <c r="H411" s="345"/>
      <c r="I411" s="452" t="s">
        <v>157</v>
      </c>
      <c r="J411" s="264" t="s">
        <v>575</v>
      </c>
      <c r="K411" s="28"/>
      <c r="L411" s="241"/>
      <c r="M411" s="314" t="s">
        <v>139</v>
      </c>
      <c r="N411" s="9">
        <v>411</v>
      </c>
    </row>
    <row r="412" spans="1:14" s="61" customFormat="1" ht="15.75" customHeight="1">
      <c r="A412" s="452" t="s">
        <v>2192</v>
      </c>
      <c r="B412" s="285" t="s">
        <v>13</v>
      </c>
      <c r="C412" s="107"/>
      <c r="D412" s="358" t="s">
        <v>3788</v>
      </c>
      <c r="E412" s="217">
        <f>UCIRanking!B156</f>
        <v>19230.675000000003</v>
      </c>
      <c r="F412" s="217">
        <v>19476.849999999999</v>
      </c>
      <c r="G412" s="57">
        <f>SUM(E412-F412)</f>
        <v>-246.17499999999563</v>
      </c>
      <c r="H412" s="345"/>
      <c r="I412" s="452" t="s">
        <v>159</v>
      </c>
      <c r="J412" s="264" t="s">
        <v>959</v>
      </c>
      <c r="K412" s="28"/>
      <c r="L412" s="249"/>
      <c r="M412" s="314" t="s">
        <v>134</v>
      </c>
      <c r="N412" s="9">
        <v>390</v>
      </c>
    </row>
    <row r="413" spans="1:14" s="61" customFormat="1" ht="15.75" customHeight="1">
      <c r="A413" s="452" t="s">
        <v>2303</v>
      </c>
      <c r="B413" s="284" t="s">
        <v>3633</v>
      </c>
      <c r="C413" s="107"/>
      <c r="D413" s="358" t="s">
        <v>3848</v>
      </c>
      <c r="E413" s="217">
        <f>UCIRanking!B88</f>
        <v>18840.050000000003</v>
      </c>
      <c r="F413" s="217">
        <v>18480.150000000001</v>
      </c>
      <c r="G413" s="57">
        <f>SUM(E413-F413)</f>
        <v>359.90000000000146</v>
      </c>
      <c r="H413" s="345"/>
      <c r="I413" s="452" t="s">
        <v>160</v>
      </c>
      <c r="J413" s="264" t="s">
        <v>547</v>
      </c>
      <c r="K413" s="241"/>
      <c r="L413" s="241"/>
      <c r="M413" s="314" t="s">
        <v>136</v>
      </c>
      <c r="N413" s="9">
        <v>383</v>
      </c>
    </row>
    <row r="414" spans="1:14" s="61" customFormat="1" ht="15.75" customHeight="1">
      <c r="A414" s="452" t="s">
        <v>2304</v>
      </c>
      <c r="B414" s="107" t="s">
        <v>3627</v>
      </c>
      <c r="C414" s="107"/>
      <c r="D414" s="358" t="s">
        <v>3842</v>
      </c>
      <c r="E414" s="217">
        <f>UCIRanking!B63</f>
        <v>18318.699999999997</v>
      </c>
      <c r="F414" s="217">
        <v>17844.599999999999</v>
      </c>
      <c r="G414" s="57">
        <f>SUM(E414-F414)</f>
        <v>474.09999999999854</v>
      </c>
      <c r="H414" s="345"/>
      <c r="I414" s="452" t="s">
        <v>161</v>
      </c>
      <c r="J414" s="264" t="s">
        <v>525</v>
      </c>
      <c r="K414" s="28"/>
      <c r="L414" s="241"/>
      <c r="M414" s="314" t="s">
        <v>139</v>
      </c>
      <c r="N414" s="9">
        <v>371</v>
      </c>
    </row>
    <row r="415" spans="1:14" s="61" customFormat="1" ht="15.75" customHeight="1">
      <c r="A415" s="452" t="s">
        <v>2305</v>
      </c>
      <c r="B415" s="107" t="s">
        <v>2731</v>
      </c>
      <c r="C415" s="107"/>
      <c r="D415" s="358" t="s">
        <v>3814</v>
      </c>
      <c r="E415" s="217">
        <f>UCIRanking!B161</f>
        <v>18152.224999999999</v>
      </c>
      <c r="F415" s="217">
        <v>18239.875</v>
      </c>
      <c r="G415" s="57">
        <f>SUM(E415-F415)</f>
        <v>-87.650000000001455</v>
      </c>
      <c r="H415" s="345"/>
      <c r="I415" s="452" t="s">
        <v>163</v>
      </c>
      <c r="J415" s="264" t="s">
        <v>2071</v>
      </c>
      <c r="K415" s="28"/>
      <c r="L415" s="241"/>
      <c r="M415" s="314" t="s">
        <v>136</v>
      </c>
      <c r="N415" s="9">
        <v>361</v>
      </c>
    </row>
    <row r="416" spans="1:14" s="61" customFormat="1" ht="15.75" customHeight="1">
      <c r="A416" s="452" t="s">
        <v>2684</v>
      </c>
      <c r="B416" s="107" t="s">
        <v>660</v>
      </c>
      <c r="C416" s="107"/>
      <c r="D416" s="358" t="s">
        <v>3789</v>
      </c>
      <c r="E416" s="217">
        <f>UCIRanking!B176</f>
        <v>17769.112500000021</v>
      </c>
      <c r="F416" s="217">
        <v>17898.96250000002</v>
      </c>
      <c r="G416" s="57">
        <f>SUM(E416-F416)</f>
        <v>-129.84999999999854</v>
      </c>
      <c r="H416" s="345"/>
      <c r="I416" s="457" t="s">
        <v>274</v>
      </c>
      <c r="J416" s="264" t="s">
        <v>712</v>
      </c>
      <c r="K416" s="241"/>
      <c r="L416" s="241"/>
      <c r="M416" s="314" t="s">
        <v>136</v>
      </c>
      <c r="N416" s="9">
        <v>361</v>
      </c>
    </row>
    <row r="417" spans="1:14" s="61" customFormat="1" ht="15.75" customHeight="1">
      <c r="A417" s="452" t="s">
        <v>2685</v>
      </c>
      <c r="B417" s="107" t="s">
        <v>2736</v>
      </c>
      <c r="C417" s="107"/>
      <c r="D417" s="358" t="s">
        <v>3818</v>
      </c>
      <c r="E417" s="217">
        <f>UCIRanking!B146</f>
        <v>17110.462500000001</v>
      </c>
      <c r="F417" s="217">
        <v>17181.262500000001</v>
      </c>
      <c r="G417" s="57">
        <f>SUM(E417-F417)</f>
        <v>-70.799999999999272</v>
      </c>
      <c r="H417" s="345"/>
      <c r="I417" s="457" t="s">
        <v>275</v>
      </c>
      <c r="J417" s="264" t="s">
        <v>2630</v>
      </c>
      <c r="K417" s="28"/>
      <c r="L417" s="249"/>
      <c r="M417" s="314" t="s">
        <v>134</v>
      </c>
      <c r="N417" s="9">
        <v>356</v>
      </c>
    </row>
    <row r="418" spans="1:14" s="61" customFormat="1" ht="15.75" customHeight="1">
      <c r="A418" s="452" t="s">
        <v>2686</v>
      </c>
      <c r="B418" s="284" t="s">
        <v>3623</v>
      </c>
      <c r="C418" s="107"/>
      <c r="D418" s="358" t="s">
        <v>3838</v>
      </c>
      <c r="E418" s="217">
        <f>UCIRanking!B49</f>
        <v>16935.3</v>
      </c>
      <c r="F418" s="217">
        <v>16463.399999999998</v>
      </c>
      <c r="G418" s="57">
        <f>SUM(E418-F418)</f>
        <v>471.90000000000146</v>
      </c>
      <c r="H418" s="345"/>
      <c r="I418" s="457" t="s">
        <v>276</v>
      </c>
      <c r="J418" s="264" t="s">
        <v>600</v>
      </c>
      <c r="K418" s="241"/>
      <c r="L418" s="249"/>
      <c r="M418" s="314" t="s">
        <v>133</v>
      </c>
      <c r="N418" s="9">
        <v>355</v>
      </c>
    </row>
    <row r="419" spans="1:14" s="61" customFormat="1" ht="15.75" customHeight="1">
      <c r="A419" s="452" t="s">
        <v>2687</v>
      </c>
      <c r="B419" s="284" t="s">
        <v>3626</v>
      </c>
      <c r="C419" s="107"/>
      <c r="D419" s="358" t="s">
        <v>3841</v>
      </c>
      <c r="E419" s="217">
        <f>UCIRanking!B58</f>
        <v>16911.650000000001</v>
      </c>
      <c r="F419" s="217">
        <v>16741.550000000003</v>
      </c>
      <c r="G419" s="57">
        <f>SUM(E419-F419)</f>
        <v>170.09999999999854</v>
      </c>
      <c r="H419" s="345"/>
      <c r="I419" s="457" t="s">
        <v>277</v>
      </c>
      <c r="J419" s="264" t="s">
        <v>1750</v>
      </c>
      <c r="K419" s="241"/>
      <c r="L419" s="241"/>
      <c r="M419" s="314" t="s">
        <v>137</v>
      </c>
      <c r="N419" s="9">
        <v>353</v>
      </c>
    </row>
    <row r="420" spans="1:14" s="61" customFormat="1" ht="15.75" customHeight="1">
      <c r="A420" s="452" t="s">
        <v>2688</v>
      </c>
      <c r="B420" s="284" t="s">
        <v>3618</v>
      </c>
      <c r="C420" s="107"/>
      <c r="D420" s="358" t="s">
        <v>3750</v>
      </c>
      <c r="E420" s="217">
        <f>UCIRanking!B26</f>
        <v>16875.25</v>
      </c>
      <c r="F420" s="217">
        <v>16574.55</v>
      </c>
      <c r="G420" s="57">
        <f>SUM(E420-F420)</f>
        <v>300.70000000000073</v>
      </c>
      <c r="H420" s="345"/>
      <c r="I420" s="457" t="s">
        <v>640</v>
      </c>
      <c r="J420" s="264" t="s">
        <v>1402</v>
      </c>
      <c r="K420" s="241"/>
      <c r="L420" s="241"/>
      <c r="M420" s="314" t="s">
        <v>133</v>
      </c>
      <c r="N420" s="9">
        <v>352</v>
      </c>
    </row>
    <row r="421" spans="1:14" s="61" customFormat="1" ht="15.75" customHeight="1">
      <c r="A421" s="452" t="s">
        <v>2689</v>
      </c>
      <c r="B421" s="284" t="s">
        <v>3638</v>
      </c>
      <c r="C421" s="107"/>
      <c r="D421" s="358" t="s">
        <v>3853</v>
      </c>
      <c r="E421" s="217">
        <f>UCIRanking!B114</f>
        <v>16828.650000000001</v>
      </c>
      <c r="F421" s="217">
        <v>16701.95</v>
      </c>
      <c r="G421" s="57">
        <f>SUM(E421-F421)</f>
        <v>126.70000000000073</v>
      </c>
      <c r="H421" s="345"/>
      <c r="I421" s="457" t="s">
        <v>641</v>
      </c>
      <c r="J421" s="264" t="s">
        <v>723</v>
      </c>
      <c r="K421" s="241"/>
      <c r="L421" s="241"/>
      <c r="M421" s="314" t="s">
        <v>139</v>
      </c>
      <c r="N421" s="9">
        <v>346</v>
      </c>
    </row>
    <row r="422" spans="1:14" s="61" customFormat="1" ht="15.75" customHeight="1">
      <c r="A422" s="452" t="s">
        <v>2690</v>
      </c>
      <c r="B422" s="284" t="s">
        <v>3625</v>
      </c>
      <c r="C422" s="107"/>
      <c r="D422" s="358" t="s">
        <v>3840</v>
      </c>
      <c r="E422" s="217">
        <f>UCIRanking!B56</f>
        <v>16789.350000000002</v>
      </c>
      <c r="F422" s="217">
        <v>16298.050000000001</v>
      </c>
      <c r="G422" s="57">
        <f>SUM(E422-F422)</f>
        <v>491.30000000000109</v>
      </c>
      <c r="H422" s="345"/>
      <c r="I422" s="457" t="s">
        <v>642</v>
      </c>
      <c r="J422" s="264" t="s">
        <v>458</v>
      </c>
      <c r="K422" s="241"/>
      <c r="L422" s="241"/>
      <c r="M422" s="314" t="s">
        <v>133</v>
      </c>
      <c r="N422" s="9">
        <v>341</v>
      </c>
    </row>
    <row r="423" spans="1:14" s="61" customFormat="1" ht="15.75" customHeight="1">
      <c r="A423" s="452" t="s">
        <v>2691</v>
      </c>
      <c r="B423" s="284" t="s">
        <v>3614</v>
      </c>
      <c r="C423" s="463"/>
      <c r="D423" s="358" t="s">
        <v>3748</v>
      </c>
      <c r="E423" s="217">
        <f>UCIRanking!B8</f>
        <v>16748.149999999998</v>
      </c>
      <c r="F423" s="217">
        <v>16691.149999999998</v>
      </c>
      <c r="G423" s="57">
        <f>SUM(E423-F423)</f>
        <v>57</v>
      </c>
      <c r="H423" s="345"/>
      <c r="I423" s="457" t="s">
        <v>644</v>
      </c>
      <c r="J423" s="264" t="s">
        <v>436</v>
      </c>
      <c r="K423" s="28"/>
      <c r="L423" s="241"/>
      <c r="M423" s="314" t="s">
        <v>140</v>
      </c>
      <c r="N423" s="9">
        <v>327</v>
      </c>
    </row>
    <row r="424" spans="1:14" s="61" customFormat="1" ht="15.75" customHeight="1">
      <c r="A424" s="452" t="s">
        <v>2692</v>
      </c>
      <c r="B424" s="284" t="s">
        <v>3632</v>
      </c>
      <c r="C424" s="107"/>
      <c r="D424" s="358" t="s">
        <v>3847</v>
      </c>
      <c r="E424" s="217">
        <f>UCIRanking!B87</f>
        <v>16693.850000000002</v>
      </c>
      <c r="F424" s="217">
        <v>16359.550000000001</v>
      </c>
      <c r="G424" s="57">
        <f>SUM(E424-F424)</f>
        <v>334.30000000000109</v>
      </c>
      <c r="H424" s="345"/>
      <c r="I424" s="457" t="s">
        <v>650</v>
      </c>
      <c r="J424" s="264" t="s">
        <v>417</v>
      </c>
      <c r="K424" s="241"/>
      <c r="L424" s="241"/>
      <c r="M424" s="314" t="s">
        <v>133</v>
      </c>
      <c r="N424" s="9">
        <v>317</v>
      </c>
    </row>
    <row r="425" spans="1:14" s="61" customFormat="1" ht="15.75" customHeight="1">
      <c r="A425" s="452" t="s">
        <v>2693</v>
      </c>
      <c r="B425" s="284" t="s">
        <v>3624</v>
      </c>
      <c r="C425" s="107"/>
      <c r="D425" s="358" t="s">
        <v>3839</v>
      </c>
      <c r="E425" s="217">
        <f>UCIRanking!B52</f>
        <v>16636.3</v>
      </c>
      <c r="F425" s="217">
        <v>16414.8</v>
      </c>
      <c r="G425" s="57">
        <f>SUM(E425-F425)</f>
        <v>221.5</v>
      </c>
      <c r="H425" s="345"/>
      <c r="I425" s="457" t="s">
        <v>652</v>
      </c>
      <c r="J425" s="264" t="s">
        <v>1713</v>
      </c>
      <c r="K425" s="28"/>
      <c r="L425" s="249"/>
      <c r="M425" s="314" t="s">
        <v>134</v>
      </c>
      <c r="N425" s="9">
        <v>300</v>
      </c>
    </row>
    <row r="426" spans="1:14" s="61" customFormat="1" ht="15.75" customHeight="1">
      <c r="A426" s="452" t="s">
        <v>2694</v>
      </c>
      <c r="B426" s="284" t="s">
        <v>3628</v>
      </c>
      <c r="C426" s="107"/>
      <c r="D426" s="358" t="s">
        <v>3843</v>
      </c>
      <c r="E426" s="217">
        <f>UCIRanking!B70</f>
        <v>16574.800000000003</v>
      </c>
      <c r="F426" s="217">
        <v>16481.300000000003</v>
      </c>
      <c r="G426" s="57">
        <f>SUM(E426-F426)</f>
        <v>93.5</v>
      </c>
      <c r="H426" s="345"/>
      <c r="I426" s="457" t="s">
        <v>655</v>
      </c>
      <c r="J426" s="264" t="s">
        <v>2614</v>
      </c>
      <c r="K426" s="28"/>
      <c r="L426" s="241"/>
      <c r="M426" s="314" t="s">
        <v>134</v>
      </c>
      <c r="N426" s="9">
        <v>299</v>
      </c>
    </row>
    <row r="427" spans="1:14" s="61" customFormat="1" ht="15.75" customHeight="1">
      <c r="A427" s="452" t="s">
        <v>2695</v>
      </c>
      <c r="B427" s="284" t="s">
        <v>3640</v>
      </c>
      <c r="C427" s="107"/>
      <c r="D427" s="358" t="s">
        <v>3856</v>
      </c>
      <c r="E427" s="217">
        <f>UCIRanking!B124</f>
        <v>16378.2</v>
      </c>
      <c r="F427" s="217">
        <v>16205</v>
      </c>
      <c r="G427" s="57">
        <f>SUM(E427-F427)</f>
        <v>173.20000000000073</v>
      </c>
      <c r="H427" s="345"/>
      <c r="I427" s="457" t="s">
        <v>656</v>
      </c>
      <c r="J427" s="264" t="s">
        <v>2507</v>
      </c>
      <c r="K427" s="241"/>
      <c r="L427" s="241"/>
      <c r="M427" s="314" t="s">
        <v>134</v>
      </c>
      <c r="N427" s="9">
        <v>299</v>
      </c>
    </row>
    <row r="428" spans="1:14" s="61" customFormat="1" ht="15.75" customHeight="1">
      <c r="A428" s="452" t="s">
        <v>2696</v>
      </c>
      <c r="B428" s="107" t="s">
        <v>3631</v>
      </c>
      <c r="C428" s="107"/>
      <c r="D428" s="358" t="s">
        <v>3846</v>
      </c>
      <c r="E428" s="217">
        <f>UCIRanking!B80</f>
        <v>16342.599999999999</v>
      </c>
      <c r="F428" s="217">
        <v>16046.099999999999</v>
      </c>
      <c r="G428" s="57">
        <f>SUM(E428-F428)</f>
        <v>296.5</v>
      </c>
      <c r="H428" s="345"/>
      <c r="I428" s="457" t="s">
        <v>659</v>
      </c>
      <c r="J428" s="264" t="s">
        <v>432</v>
      </c>
      <c r="K428" s="241"/>
      <c r="L428" s="241"/>
      <c r="M428" s="314" t="s">
        <v>139</v>
      </c>
      <c r="N428" s="9">
        <v>294</v>
      </c>
    </row>
    <row r="429" spans="1:14" s="61" customFormat="1" ht="15.75" customHeight="1">
      <c r="A429" s="452" t="s">
        <v>2697</v>
      </c>
      <c r="B429" s="284" t="s">
        <v>3615</v>
      </c>
      <c r="C429" s="463"/>
      <c r="D429" s="358" t="s">
        <v>3752</v>
      </c>
      <c r="E429" s="217">
        <f>UCIRanking!B14</f>
        <v>16315.6</v>
      </c>
      <c r="F429" s="217">
        <v>15869.300000000001</v>
      </c>
      <c r="G429" s="57">
        <f>SUM(E429-F429)</f>
        <v>446.29999999999927</v>
      </c>
      <c r="H429" s="345"/>
      <c r="I429" s="457" t="s">
        <v>661</v>
      </c>
      <c r="J429" s="264" t="s">
        <v>1448</v>
      </c>
      <c r="K429" s="241"/>
      <c r="L429" s="241"/>
      <c r="M429" s="314" t="s">
        <v>137</v>
      </c>
      <c r="N429" s="9">
        <v>293</v>
      </c>
    </row>
    <row r="430" spans="1:14" s="61" customFormat="1" ht="15.75" customHeight="1">
      <c r="A430" s="452" t="s">
        <v>2698</v>
      </c>
      <c r="B430" s="284" t="s">
        <v>3621</v>
      </c>
      <c r="C430" s="107"/>
      <c r="D430" s="358" t="s">
        <v>3753</v>
      </c>
      <c r="E430" s="217">
        <f>UCIRanking!B44</f>
        <v>16280.2</v>
      </c>
      <c r="F430" s="217">
        <v>16111</v>
      </c>
      <c r="G430" s="57">
        <f>SUM(E430-F430)</f>
        <v>169.20000000000073</v>
      </c>
      <c r="H430" s="345"/>
      <c r="I430" s="457" t="s">
        <v>666</v>
      </c>
      <c r="J430" s="264" t="s">
        <v>2023</v>
      </c>
      <c r="K430" s="241"/>
      <c r="L430" s="249"/>
      <c r="M430" s="314" t="s">
        <v>140</v>
      </c>
      <c r="N430" s="9">
        <v>290</v>
      </c>
    </row>
    <row r="431" spans="1:14" s="61" customFormat="1" ht="15.75" customHeight="1">
      <c r="A431" s="452" t="s">
        <v>2699</v>
      </c>
      <c r="B431" s="107" t="s">
        <v>3679</v>
      </c>
      <c r="C431" s="107"/>
      <c r="D431" s="358" t="s">
        <v>3855</v>
      </c>
      <c r="E431" s="217">
        <f>UCIRanking!B119</f>
        <v>16264.699999999999</v>
      </c>
      <c r="F431" s="217">
        <v>16112.3</v>
      </c>
      <c r="G431" s="57">
        <f>SUM(E431-F431)</f>
        <v>152.39999999999964</v>
      </c>
      <c r="H431" s="345"/>
      <c r="I431" s="457" t="s">
        <v>670</v>
      </c>
      <c r="J431" s="264" t="s">
        <v>1694</v>
      </c>
      <c r="K431" s="244"/>
      <c r="L431" s="241"/>
      <c r="M431" s="314" t="s">
        <v>138</v>
      </c>
      <c r="N431" s="9">
        <v>290</v>
      </c>
    </row>
    <row r="432" spans="1:14" s="61" customFormat="1" ht="15.75" customHeight="1">
      <c r="A432" s="452" t="s">
        <v>2700</v>
      </c>
      <c r="B432" s="107" t="s">
        <v>3616</v>
      </c>
      <c r="C432" s="463"/>
      <c r="D432" s="358" t="s">
        <v>3745</v>
      </c>
      <c r="E432" s="217">
        <f>UCIRanking!B16</f>
        <v>16213.400000000001</v>
      </c>
      <c r="F432" s="217">
        <v>16172.2</v>
      </c>
      <c r="G432" s="57">
        <f>SUM(E432-F432)</f>
        <v>41.200000000000728</v>
      </c>
      <c r="H432" s="345"/>
      <c r="I432" s="457" t="s">
        <v>671</v>
      </c>
      <c r="J432" s="264" t="s">
        <v>529</v>
      </c>
      <c r="K432" s="244"/>
      <c r="L432" s="241"/>
      <c r="M432" s="314" t="s">
        <v>138</v>
      </c>
      <c r="N432" s="9">
        <v>290</v>
      </c>
    </row>
    <row r="433" spans="1:14" s="61" customFormat="1" ht="15.75" customHeight="1">
      <c r="A433" s="452" t="s">
        <v>2701</v>
      </c>
      <c r="B433" s="284" t="s">
        <v>3630</v>
      </c>
      <c r="C433" s="107"/>
      <c r="D433" s="358" t="s">
        <v>3845</v>
      </c>
      <c r="E433" s="217">
        <f>UCIRanking!B75</f>
        <v>16039.449999999999</v>
      </c>
      <c r="F433" s="217">
        <v>15909.749999999998</v>
      </c>
      <c r="G433" s="57">
        <f>SUM(E433-F433)</f>
        <v>129.70000000000073</v>
      </c>
      <c r="H433" s="345"/>
      <c r="I433" s="457" t="s">
        <v>672</v>
      </c>
      <c r="J433" s="264" t="s">
        <v>505</v>
      </c>
      <c r="K433" s="503"/>
      <c r="L433" s="249"/>
      <c r="M433" s="314" t="s">
        <v>138</v>
      </c>
      <c r="N433" s="9">
        <v>278</v>
      </c>
    </row>
    <row r="434" spans="1:14" s="61" customFormat="1" ht="15.75" customHeight="1">
      <c r="A434" s="452" t="s">
        <v>2702</v>
      </c>
      <c r="B434" s="284" t="s">
        <v>3642</v>
      </c>
      <c r="C434" s="107"/>
      <c r="D434" s="358" t="s">
        <v>3858</v>
      </c>
      <c r="E434" s="217">
        <f>UCIRanking!B136</f>
        <v>15970.700000000003</v>
      </c>
      <c r="F434" s="217">
        <v>15911.100000000002</v>
      </c>
      <c r="G434" s="57">
        <f>SUM(E434-F434)</f>
        <v>59.600000000000364</v>
      </c>
      <c r="H434" s="345"/>
      <c r="I434" s="457" t="s">
        <v>677</v>
      </c>
      <c r="J434" s="264" t="s">
        <v>3253</v>
      </c>
      <c r="K434" s="241"/>
      <c r="L434" s="241"/>
      <c r="M434" s="314" t="s">
        <v>130</v>
      </c>
      <c r="N434" s="9">
        <v>276</v>
      </c>
    </row>
    <row r="435" spans="1:14" s="61" customFormat="1" ht="15.75" customHeight="1">
      <c r="A435" s="452" t="s">
        <v>2703</v>
      </c>
      <c r="B435" s="284" t="s">
        <v>3619</v>
      </c>
      <c r="C435" s="107"/>
      <c r="D435" s="358" t="s">
        <v>3751</v>
      </c>
      <c r="E435" s="217">
        <f>UCIRanking!B28</f>
        <v>15755.650000000003</v>
      </c>
      <c r="F435" s="217">
        <v>15640.050000000003</v>
      </c>
      <c r="G435" s="57">
        <f>SUM(E435-F435)</f>
        <v>115.60000000000036</v>
      </c>
      <c r="H435" s="345"/>
      <c r="I435" s="457" t="s">
        <v>685</v>
      </c>
      <c r="J435" s="264" t="s">
        <v>1801</v>
      </c>
      <c r="K435" s="241"/>
      <c r="L435" s="241"/>
      <c r="M435" s="314" t="s">
        <v>140</v>
      </c>
      <c r="N435" s="9">
        <v>271</v>
      </c>
    </row>
    <row r="436" spans="1:14" s="61" customFormat="1" ht="15.75" customHeight="1">
      <c r="A436" s="452" t="s">
        <v>2704</v>
      </c>
      <c r="B436" s="284" t="s">
        <v>3639</v>
      </c>
      <c r="C436" s="107"/>
      <c r="D436" s="358" t="s">
        <v>3854</v>
      </c>
      <c r="E436" s="217">
        <f>UCIRanking!B118</f>
        <v>15457.050000000001</v>
      </c>
      <c r="F436" s="217">
        <v>15275.650000000001</v>
      </c>
      <c r="G436" s="57">
        <f>SUM(E436-F436)</f>
        <v>181.39999999999964</v>
      </c>
      <c r="H436" s="345"/>
      <c r="I436" s="457" t="s">
        <v>689</v>
      </c>
      <c r="J436" s="264" t="s">
        <v>2353</v>
      </c>
      <c r="K436" s="28"/>
      <c r="L436" s="241"/>
      <c r="M436" s="314" t="s">
        <v>137</v>
      </c>
      <c r="N436" s="9">
        <v>269</v>
      </c>
    </row>
    <row r="437" spans="1:14" s="61" customFormat="1" ht="15.75" customHeight="1">
      <c r="A437" s="452" t="s">
        <v>2705</v>
      </c>
      <c r="B437" s="284" t="s">
        <v>3617</v>
      </c>
      <c r="C437" s="107"/>
      <c r="D437" s="358" t="s">
        <v>3747</v>
      </c>
      <c r="E437" s="217">
        <f>UCIRanking!B21</f>
        <v>15164.1</v>
      </c>
      <c r="F437" s="217">
        <v>15027.7</v>
      </c>
      <c r="G437" s="57">
        <f>SUM(E437-F437)</f>
        <v>136.39999999999964</v>
      </c>
      <c r="I437" s="457" t="s">
        <v>690</v>
      </c>
      <c r="J437" s="264" t="s">
        <v>480</v>
      </c>
      <c r="K437" s="241"/>
      <c r="L437" s="241"/>
      <c r="M437" s="314" t="s">
        <v>136</v>
      </c>
      <c r="N437" s="9">
        <v>254</v>
      </c>
    </row>
    <row r="438" spans="1:14" s="61" customFormat="1" ht="15.75" customHeight="1">
      <c r="A438" s="452" t="s">
        <v>2706</v>
      </c>
      <c r="B438" s="284" t="s">
        <v>3649</v>
      </c>
      <c r="C438" s="463"/>
      <c r="D438" s="358" t="s">
        <v>3749</v>
      </c>
      <c r="E438" s="217">
        <f>UCIRanking!B41</f>
        <v>15148.7</v>
      </c>
      <c r="F438" s="217">
        <v>14789.1</v>
      </c>
      <c r="G438" s="57">
        <f>SUM(E438-F438)</f>
        <v>359.60000000000036</v>
      </c>
      <c r="H438" s="345"/>
      <c r="I438" s="457" t="s">
        <v>691</v>
      </c>
      <c r="J438" s="264" t="s">
        <v>593</v>
      </c>
      <c r="K438" s="241"/>
      <c r="L438" s="241"/>
      <c r="M438" s="314" t="s">
        <v>133</v>
      </c>
      <c r="N438" s="9">
        <v>253</v>
      </c>
    </row>
    <row r="439" spans="1:14" s="61" customFormat="1" ht="15.75" customHeight="1">
      <c r="A439" s="452" t="s">
        <v>2735</v>
      </c>
      <c r="B439" s="284" t="s">
        <v>3641</v>
      </c>
      <c r="C439" s="107"/>
      <c r="D439" s="358" t="s">
        <v>3857</v>
      </c>
      <c r="E439" s="217">
        <f>UCIRanking!B128</f>
        <v>15115.95</v>
      </c>
      <c r="F439" s="217">
        <v>14753.550000000001</v>
      </c>
      <c r="G439" s="57">
        <f>SUM(E439-F439)</f>
        <v>362.39999999999964</v>
      </c>
      <c r="I439" s="457" t="s">
        <v>697</v>
      </c>
      <c r="J439" s="264" t="s">
        <v>561</v>
      </c>
      <c r="K439" s="241"/>
      <c r="L439" s="249"/>
      <c r="M439" s="1" t="s">
        <v>131</v>
      </c>
      <c r="N439" s="9">
        <v>252</v>
      </c>
    </row>
    <row r="440" spans="1:14" s="61" customFormat="1" ht="15.75" customHeight="1">
      <c r="A440" s="452" t="s">
        <v>2833</v>
      </c>
      <c r="B440" s="284" t="s">
        <v>3629</v>
      </c>
      <c r="C440" s="107"/>
      <c r="D440" s="358" t="s">
        <v>3844</v>
      </c>
      <c r="E440" s="217">
        <f>UCIRanking!B74</f>
        <v>15065.350000000002</v>
      </c>
      <c r="F440" s="217">
        <v>14821.150000000001</v>
      </c>
      <c r="G440" s="57">
        <f>SUM(E440-F440)</f>
        <v>244.20000000000073</v>
      </c>
      <c r="H440" s="345"/>
      <c r="I440" s="457" t="s">
        <v>698</v>
      </c>
      <c r="J440" s="264" t="s">
        <v>477</v>
      </c>
      <c r="K440" s="28"/>
      <c r="L440" s="241"/>
      <c r="M440" s="314" t="s">
        <v>136</v>
      </c>
      <c r="N440" s="9">
        <v>245</v>
      </c>
    </row>
    <row r="441" spans="1:14" s="61" customFormat="1" ht="15.75" customHeight="1">
      <c r="A441" s="452" t="s">
        <v>2850</v>
      </c>
      <c r="B441" s="284" t="s">
        <v>3637</v>
      </c>
      <c r="C441" s="107"/>
      <c r="D441" s="358" t="s">
        <v>3852</v>
      </c>
      <c r="E441" s="217">
        <f>UCIRanking!B113</f>
        <v>14849.35</v>
      </c>
      <c r="F441" s="217">
        <v>14554.75</v>
      </c>
      <c r="G441" s="57">
        <f>SUM(E441-F441)</f>
        <v>294.60000000000036</v>
      </c>
      <c r="H441" s="345"/>
      <c r="I441" s="457" t="s">
        <v>699</v>
      </c>
      <c r="J441" s="264" t="s">
        <v>1711</v>
      </c>
      <c r="K441" s="241"/>
      <c r="L441" s="241"/>
      <c r="M441" s="314" t="s">
        <v>137</v>
      </c>
      <c r="N441" s="9">
        <v>244</v>
      </c>
    </row>
    <row r="442" spans="1:14" s="61" customFormat="1" ht="15.75" customHeight="1">
      <c r="A442" s="452" t="s">
        <v>2900</v>
      </c>
      <c r="B442" s="284" t="s">
        <v>3634</v>
      </c>
      <c r="C442" s="107"/>
      <c r="D442" s="358" t="s">
        <v>3849</v>
      </c>
      <c r="E442" s="217">
        <f>UCIRanking!B94</f>
        <v>14638.800000000003</v>
      </c>
      <c r="F442" s="217">
        <v>14488.800000000003</v>
      </c>
      <c r="G442" s="57">
        <f>SUM(E442-F442)</f>
        <v>150</v>
      </c>
      <c r="H442" s="345"/>
      <c r="I442" s="457" t="s">
        <v>701</v>
      </c>
      <c r="J442" s="264" t="s">
        <v>1011</v>
      </c>
      <c r="K442" s="241"/>
      <c r="L442" s="241"/>
      <c r="M442" s="314" t="s">
        <v>140</v>
      </c>
      <c r="N442" s="9">
        <v>243</v>
      </c>
    </row>
    <row r="443" spans="1:14" s="61" customFormat="1" ht="15.75" customHeight="1">
      <c r="A443" s="452" t="s">
        <v>2901</v>
      </c>
      <c r="B443" s="284" t="s">
        <v>3636</v>
      </c>
      <c r="C443" s="107"/>
      <c r="D443" s="358" t="s">
        <v>3851</v>
      </c>
      <c r="E443" s="217">
        <f>UCIRanking!B104</f>
        <v>14557.400000000001</v>
      </c>
      <c r="F443" s="217">
        <v>14134.2</v>
      </c>
      <c r="G443" s="57">
        <f>SUM(E443-F443)</f>
        <v>423.20000000000073</v>
      </c>
      <c r="H443" s="345"/>
      <c r="I443" s="457" t="s">
        <v>702</v>
      </c>
      <c r="J443" s="264" t="s">
        <v>2351</v>
      </c>
      <c r="K443" s="28"/>
      <c r="L443" s="241"/>
      <c r="M443" s="314" t="s">
        <v>140</v>
      </c>
      <c r="N443" s="9">
        <v>240</v>
      </c>
    </row>
    <row r="444" spans="1:14" s="61" customFormat="1" ht="15.75" customHeight="1">
      <c r="A444" s="452" t="s">
        <v>2902</v>
      </c>
      <c r="B444" s="285" t="s">
        <v>1692</v>
      </c>
      <c r="C444" s="107"/>
      <c r="D444" s="358" t="s">
        <v>3822</v>
      </c>
      <c r="E444" s="217">
        <f>UCIRanking!B170</f>
        <v>14173.212500000032</v>
      </c>
      <c r="F444" s="217">
        <v>14435.962500000032</v>
      </c>
      <c r="G444" s="57">
        <f>SUM(E444-F444)</f>
        <v>-262.75</v>
      </c>
      <c r="H444" s="345"/>
      <c r="I444" s="457" t="s">
        <v>703</v>
      </c>
      <c r="J444" s="264" t="s">
        <v>2095</v>
      </c>
      <c r="K444" s="241"/>
      <c r="L444" s="241"/>
      <c r="M444" s="314" t="s">
        <v>140</v>
      </c>
      <c r="N444" s="9">
        <v>239</v>
      </c>
    </row>
    <row r="445" spans="1:14" s="61" customFormat="1" ht="15.75" customHeight="1">
      <c r="A445" s="452" t="s">
        <v>2903</v>
      </c>
      <c r="B445" s="284" t="s">
        <v>3622</v>
      </c>
      <c r="C445" s="463"/>
      <c r="D445" s="358" t="s">
        <v>3746</v>
      </c>
      <c r="E445" s="217">
        <f>UCIRanking!B46</f>
        <v>13891.65</v>
      </c>
      <c r="F445" s="217">
        <v>13827.15</v>
      </c>
      <c r="G445" s="57">
        <f>SUM(E445-F445)</f>
        <v>64.5</v>
      </c>
      <c r="H445" s="345"/>
      <c r="I445" s="457" t="s">
        <v>706</v>
      </c>
      <c r="J445" s="264" t="s">
        <v>1145</v>
      </c>
      <c r="K445" s="28"/>
      <c r="L445" s="249"/>
      <c r="M445" s="314" t="s">
        <v>129</v>
      </c>
      <c r="N445" s="9">
        <v>237</v>
      </c>
    </row>
    <row r="446" spans="1:14" s="61" customFormat="1" ht="15.75" customHeight="1">
      <c r="A446" s="452" t="s">
        <v>2904</v>
      </c>
      <c r="B446" s="284" t="s">
        <v>3620</v>
      </c>
      <c r="C446" s="107"/>
      <c r="D446" s="358" t="s">
        <v>3754</v>
      </c>
      <c r="E446" s="217">
        <f>UCIRanking!B38</f>
        <v>13753.099999999999</v>
      </c>
      <c r="F446" s="217">
        <v>13430.599999999999</v>
      </c>
      <c r="G446" s="57">
        <f>SUM(E446-F446)</f>
        <v>322.5</v>
      </c>
      <c r="H446" s="345"/>
      <c r="I446" s="457" t="s">
        <v>775</v>
      </c>
      <c r="J446" s="264" t="s">
        <v>1708</v>
      </c>
      <c r="K446" s="241"/>
      <c r="L446" s="241"/>
      <c r="M446" s="314" t="s">
        <v>137</v>
      </c>
      <c r="N446" s="9">
        <v>234</v>
      </c>
    </row>
    <row r="447" spans="1:14" s="61" customFormat="1" ht="15.75" customHeight="1">
      <c r="A447" s="452" t="s">
        <v>3585</v>
      </c>
      <c r="B447" s="284" t="s">
        <v>3635</v>
      </c>
      <c r="C447" s="107"/>
      <c r="D447" s="358" t="s">
        <v>3850</v>
      </c>
      <c r="E447" s="217">
        <f>UCIRanking!B95</f>
        <v>13184.5</v>
      </c>
      <c r="F447" s="217">
        <v>13060.7</v>
      </c>
      <c r="G447" s="57">
        <f>SUM(E447-F447)</f>
        <v>123.79999999999927</v>
      </c>
      <c r="H447" s="345"/>
      <c r="I447" s="457" t="s">
        <v>776</v>
      </c>
      <c r="J447" s="264" t="s">
        <v>427</v>
      </c>
      <c r="K447" s="241"/>
      <c r="L447" s="249"/>
      <c r="M447" s="314" t="s">
        <v>133</v>
      </c>
      <c r="N447" s="9">
        <v>231</v>
      </c>
    </row>
    <row r="448" spans="1:14" s="61" customFormat="1" ht="15.75" customHeight="1">
      <c r="A448" s="452" t="s">
        <v>3586</v>
      </c>
      <c r="B448" s="107" t="s">
        <v>2207</v>
      </c>
      <c r="C448" s="107"/>
      <c r="D448" s="358" t="s">
        <v>3823</v>
      </c>
      <c r="E448" s="217">
        <f>UCIRanking!B155</f>
        <v>12806.799999999981</v>
      </c>
      <c r="F448" s="217">
        <v>12863.699999999979</v>
      </c>
      <c r="G448" s="57">
        <f>SUM(E448-F448)</f>
        <v>-56.899999999997817</v>
      </c>
      <c r="H448" s="345"/>
      <c r="I448" s="457" t="s">
        <v>777</v>
      </c>
      <c r="J448" s="264" t="s">
        <v>620</v>
      </c>
      <c r="K448" s="241"/>
      <c r="L448" s="241"/>
      <c r="M448" s="314" t="s">
        <v>137</v>
      </c>
      <c r="N448" s="9">
        <v>226</v>
      </c>
    </row>
    <row r="449" spans="1:14" s="61" customFormat="1" ht="15.75" customHeight="1">
      <c r="A449" s="452" t="s">
        <v>3587</v>
      </c>
      <c r="B449" s="107" t="s">
        <v>2208</v>
      </c>
      <c r="C449" s="107"/>
      <c r="D449" s="358" t="s">
        <v>3824</v>
      </c>
      <c r="E449" s="217">
        <f>UCIRanking!B173</f>
        <v>12327.69999999999</v>
      </c>
      <c r="F449" s="217">
        <v>12370.999999999993</v>
      </c>
      <c r="G449" s="57">
        <f>SUM(E449-F449)</f>
        <v>-43.30000000000291</v>
      </c>
      <c r="H449" s="345"/>
      <c r="I449" s="457" t="s">
        <v>778</v>
      </c>
      <c r="J449" s="264" t="s">
        <v>625</v>
      </c>
      <c r="K449" s="241"/>
      <c r="L449" s="241"/>
      <c r="M449" s="314" t="s">
        <v>140</v>
      </c>
      <c r="N449" s="9">
        <v>226</v>
      </c>
    </row>
    <row r="450" spans="1:14" s="61" customFormat="1" ht="15.75" customHeight="1">
      <c r="A450" s="452" t="s">
        <v>3588</v>
      </c>
      <c r="B450" s="107" t="s">
        <v>2221</v>
      </c>
      <c r="C450" s="107"/>
      <c r="D450" s="358" t="s">
        <v>3828</v>
      </c>
      <c r="E450" s="217">
        <f>UCIRanking!B174</f>
        <v>11092.250000000011</v>
      </c>
      <c r="F450" s="217">
        <v>11127.325000000008</v>
      </c>
      <c r="G450" s="57">
        <f>SUM(E450-F450)</f>
        <v>-35.07499999999709</v>
      </c>
      <c r="H450" s="345"/>
      <c r="I450" s="457" t="s">
        <v>779</v>
      </c>
      <c r="J450" s="264" t="s">
        <v>456</v>
      </c>
      <c r="K450" s="241"/>
      <c r="L450" s="249"/>
      <c r="M450" s="314" t="s">
        <v>139</v>
      </c>
      <c r="N450" s="9">
        <v>220</v>
      </c>
    </row>
    <row r="451" spans="1:14" s="61" customFormat="1" ht="15.75" customHeight="1">
      <c r="A451" s="452" t="s">
        <v>3589</v>
      </c>
      <c r="B451" s="106" t="s">
        <v>1350</v>
      </c>
      <c r="C451" s="107"/>
      <c r="D451" s="358" t="s">
        <v>3821</v>
      </c>
      <c r="E451" s="217">
        <f>UCIRanking!B164</f>
        <v>10596.400000000011</v>
      </c>
      <c r="F451" s="217">
        <v>10828.250000000009</v>
      </c>
      <c r="G451" s="57">
        <f>SUM(E451-F451)</f>
        <v>-231.84999999999854</v>
      </c>
      <c r="H451" s="345"/>
      <c r="I451" s="457" t="s">
        <v>780</v>
      </c>
      <c r="J451" s="264" t="s">
        <v>2122</v>
      </c>
      <c r="K451" s="241"/>
      <c r="L451" s="241"/>
      <c r="M451" s="314" t="s">
        <v>134</v>
      </c>
      <c r="N451" s="9">
        <v>219</v>
      </c>
    </row>
    <row r="452" spans="1:14" s="61" customFormat="1" ht="15.75" customHeight="1">
      <c r="A452" s="452" t="s">
        <v>3590</v>
      </c>
      <c r="B452" s="285" t="s">
        <v>39</v>
      </c>
      <c r="C452" s="463"/>
      <c r="D452" s="358" t="s">
        <v>3826</v>
      </c>
      <c r="E452" s="217">
        <f>UCIRanking!B177</f>
        <v>8218.6500000000487</v>
      </c>
      <c r="F452" s="217">
        <v>8292.3500000000495</v>
      </c>
      <c r="G452" s="57">
        <f>SUM(E452-F452)</f>
        <v>-73.700000000000728</v>
      </c>
      <c r="H452" s="345"/>
      <c r="I452" s="457" t="s">
        <v>781</v>
      </c>
      <c r="J452" s="264" t="s">
        <v>478</v>
      </c>
      <c r="K452" s="241"/>
      <c r="L452" s="241"/>
      <c r="M452" s="1" t="s">
        <v>131</v>
      </c>
      <c r="N452" s="9">
        <v>214</v>
      </c>
    </row>
    <row r="453" spans="1:14" s="61" customFormat="1" ht="15.75" customHeight="1">
      <c r="A453" s="452" t="s">
        <v>3591</v>
      </c>
      <c r="B453" s="284" t="s">
        <v>144</v>
      </c>
      <c r="C453" s="107"/>
      <c r="D453" s="358" t="s">
        <v>3829</v>
      </c>
      <c r="E453" s="217">
        <f>UCIRanking!B178</f>
        <v>7095.6500000000033</v>
      </c>
      <c r="F453" s="217">
        <v>7217.9250000000029</v>
      </c>
      <c r="G453" s="57">
        <f>SUM(E453-F453)</f>
        <v>-122.27499999999964</v>
      </c>
      <c r="H453" s="345"/>
      <c r="I453" s="457" t="s">
        <v>782</v>
      </c>
      <c r="J453" s="264" t="s">
        <v>1374</v>
      </c>
      <c r="K453" s="241"/>
      <c r="L453" s="241"/>
      <c r="M453" s="314" t="s">
        <v>136</v>
      </c>
      <c r="N453" s="9">
        <v>214</v>
      </c>
    </row>
    <row r="454" spans="1:14" s="61" customFormat="1" ht="15.75" customHeight="1">
      <c r="A454" s="452" t="s">
        <v>3592</v>
      </c>
      <c r="B454" s="285" t="s">
        <v>1670</v>
      </c>
      <c r="C454" s="107"/>
      <c r="D454" s="358" t="s">
        <v>3831</v>
      </c>
      <c r="E454" s="217">
        <f>UCIRanking!B172</f>
        <v>6596.2875000000022</v>
      </c>
      <c r="F454" s="217">
        <v>6675.3125000000036</v>
      </c>
      <c r="G454" s="57">
        <f>SUM(E454-F454)</f>
        <v>-79.025000000001455</v>
      </c>
      <c r="H454" s="345"/>
      <c r="I454" s="457" t="s">
        <v>783</v>
      </c>
      <c r="J454" s="264" t="s">
        <v>548</v>
      </c>
      <c r="K454" s="28"/>
      <c r="L454" s="241"/>
      <c r="M454" s="314" t="s">
        <v>140</v>
      </c>
      <c r="N454" s="9">
        <v>214</v>
      </c>
    </row>
    <row r="455" spans="1:14" s="61" customFormat="1" ht="15.75" customHeight="1">
      <c r="A455" s="452" t="s">
        <v>3593</v>
      </c>
      <c r="B455" s="285" t="s">
        <v>1669</v>
      </c>
      <c r="C455" s="107"/>
      <c r="D455" s="358" t="s">
        <v>3832</v>
      </c>
      <c r="E455" s="217">
        <f>UCIRanking!B165</f>
        <v>6501.6749999999556</v>
      </c>
      <c r="F455" s="217">
        <v>6504.7999999999538</v>
      </c>
      <c r="G455" s="57">
        <f>SUM(E455-F455)</f>
        <v>-3.124999999998181</v>
      </c>
      <c r="H455" s="345"/>
      <c r="I455" s="457" t="s">
        <v>784</v>
      </c>
      <c r="J455" s="264" t="s">
        <v>1492</v>
      </c>
      <c r="K455" s="28"/>
      <c r="L455" s="28"/>
      <c r="M455" s="314" t="s">
        <v>130</v>
      </c>
      <c r="N455" s="9">
        <v>213</v>
      </c>
    </row>
    <row r="456" spans="1:14" s="61" customFormat="1" ht="15.75" customHeight="1">
      <c r="A456" s="452" t="s">
        <v>3594</v>
      </c>
      <c r="B456" s="107" t="s">
        <v>156</v>
      </c>
      <c r="C456" s="107"/>
      <c r="D456" s="358" t="s">
        <v>3830</v>
      </c>
      <c r="E456" s="217">
        <f>UCIRanking!B144</f>
        <v>6264.3625000000211</v>
      </c>
      <c r="F456" s="217">
        <v>6306.0375000000204</v>
      </c>
      <c r="G456" s="57">
        <f>SUM(E456-F456)</f>
        <v>-41.674999999999272</v>
      </c>
      <c r="H456" s="345"/>
      <c r="I456" s="457" t="s">
        <v>785</v>
      </c>
      <c r="J456" s="264" t="s">
        <v>3499</v>
      </c>
      <c r="K456" s="503"/>
      <c r="L456" s="503"/>
      <c r="M456" s="314" t="s">
        <v>129</v>
      </c>
      <c r="N456" s="9">
        <v>210</v>
      </c>
    </row>
    <row r="457" spans="1:14" s="61" customFormat="1" ht="15.75" customHeight="1">
      <c r="A457" s="452" t="s">
        <v>3595</v>
      </c>
      <c r="B457" s="285" t="s">
        <v>6</v>
      </c>
      <c r="C457" s="9"/>
      <c r="D457" s="358" t="s">
        <v>3833</v>
      </c>
      <c r="E457" s="217">
        <f>UCIRanking!B151</f>
        <v>1683.2624999999935</v>
      </c>
      <c r="F457" s="217">
        <v>1702.1124999999929</v>
      </c>
      <c r="G457" s="57">
        <f>SUM(E457-F457)</f>
        <v>-18.849999999999454</v>
      </c>
      <c r="H457" s="345"/>
      <c r="I457" s="457" t="s">
        <v>786</v>
      </c>
      <c r="J457" s="264" t="s">
        <v>585</v>
      </c>
      <c r="K457" s="241"/>
      <c r="L457" s="249"/>
      <c r="M457" s="314" t="s">
        <v>137</v>
      </c>
      <c r="N457" s="9">
        <v>205</v>
      </c>
    </row>
    <row r="458" spans="1:14" s="61" customFormat="1" ht="15.75" customHeight="1">
      <c r="A458" s="452" t="s">
        <v>3596</v>
      </c>
      <c r="B458" s="285" t="s">
        <v>1651</v>
      </c>
      <c r="C458" s="188"/>
      <c r="D458" s="358" t="s">
        <v>3836</v>
      </c>
      <c r="E458" s="217">
        <f>UCIRanking!B153</f>
        <v>1565.699999999983</v>
      </c>
      <c r="F458" s="217">
        <v>1663.7749999999828</v>
      </c>
      <c r="G458" s="57">
        <f>SUM(E458-F458)</f>
        <v>-98.074999999999818</v>
      </c>
      <c r="H458" s="345"/>
      <c r="I458" s="457" t="s">
        <v>787</v>
      </c>
      <c r="J458" s="264" t="s">
        <v>1149</v>
      </c>
      <c r="K458" s="28"/>
      <c r="L458" s="249"/>
      <c r="M458" s="314" t="s">
        <v>134</v>
      </c>
      <c r="N458" s="9">
        <v>205</v>
      </c>
    </row>
    <row r="459" spans="1:14" s="61" customFormat="1" ht="15.75" customHeight="1">
      <c r="A459" s="452" t="s">
        <v>3597</v>
      </c>
      <c r="B459" s="106" t="s">
        <v>1335</v>
      </c>
      <c r="C459" s="9"/>
      <c r="D459" s="358" t="s">
        <v>3834</v>
      </c>
      <c r="E459" s="217">
        <f>UCIRanking!B162</f>
        <v>1522.8999999999987</v>
      </c>
      <c r="F459" s="217">
        <v>1591.9749999999995</v>
      </c>
      <c r="G459" s="57">
        <f>SUM(E459-F459)</f>
        <v>-69.075000000000728</v>
      </c>
      <c r="H459" s="345"/>
      <c r="I459" s="457" t="s">
        <v>788</v>
      </c>
      <c r="J459" s="264" t="s">
        <v>1002</v>
      </c>
      <c r="K459" s="241"/>
      <c r="L459" s="249"/>
      <c r="M459" s="314" t="s">
        <v>136</v>
      </c>
      <c r="N459" s="9">
        <v>205</v>
      </c>
    </row>
    <row r="460" spans="1:14" s="61" customFormat="1" ht="15.75" customHeight="1">
      <c r="A460" s="452" t="s">
        <v>3602</v>
      </c>
      <c r="B460" s="285" t="s">
        <v>19</v>
      </c>
      <c r="C460" s="9"/>
      <c r="D460" s="358" t="s">
        <v>3835</v>
      </c>
      <c r="E460" s="217">
        <f>UCIRanking!B159</f>
        <v>1379.6624999999749</v>
      </c>
      <c r="F460" s="217">
        <v>1445.6874999999754</v>
      </c>
      <c r="G460" s="57">
        <f>SUM(E460-F460)</f>
        <v>-66.025000000000546</v>
      </c>
      <c r="H460" s="345"/>
      <c r="I460" s="457" t="s">
        <v>789</v>
      </c>
      <c r="J460" s="264" t="s">
        <v>2344</v>
      </c>
      <c r="K460" s="241"/>
      <c r="L460" s="241"/>
      <c r="M460" s="314" t="s">
        <v>134</v>
      </c>
      <c r="N460" s="9">
        <v>204</v>
      </c>
    </row>
    <row r="461" spans="1:14" s="61" customFormat="1" ht="15.75" customHeight="1">
      <c r="A461" s="452" t="s">
        <v>3684</v>
      </c>
      <c r="B461" s="285" t="s">
        <v>29</v>
      </c>
      <c r="C461" s="463"/>
      <c r="D461" s="358" t="s">
        <v>3837</v>
      </c>
      <c r="E461" s="217">
        <f>UCIRanking!B167</f>
        <v>1207.4749999999785</v>
      </c>
      <c r="F461" s="217">
        <v>1251.3249999999784</v>
      </c>
      <c r="G461" s="57">
        <f>SUM(E461-F461)</f>
        <v>-43.849999999999909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22941.499999999989</v>
      </c>
      <c r="E467" s="271" t="s">
        <v>0</v>
      </c>
      <c r="F467" s="284" t="s">
        <v>704</v>
      </c>
      <c r="G467" s="57"/>
      <c r="H467" s="65">
        <f>$DB$870</f>
        <v>23198.000000000011</v>
      </c>
      <c r="I467" s="271" t="s">
        <v>0</v>
      </c>
      <c r="J467" s="285" t="s">
        <v>2216</v>
      </c>
      <c r="K467" s="421"/>
      <c r="L467" s="65">
        <f>$SZ$870</f>
        <v>22036.600000000006</v>
      </c>
      <c r="M467" s="271" t="s">
        <v>0</v>
      </c>
      <c r="N467" s="107" t="s">
        <v>2719</v>
      </c>
      <c r="P467" s="65">
        <f>$AJP$870</f>
        <v>22638.700000000008</v>
      </c>
      <c r="Q467" s="271" t="s">
        <v>0</v>
      </c>
      <c r="R467" s="284" t="s">
        <v>3633</v>
      </c>
      <c r="T467" s="65">
        <f>$BDR$870</f>
        <v>21665.750000000004</v>
      </c>
    </row>
    <row r="468" spans="1:20" s="61" customFormat="1" ht="15.75" customHeight="1">
      <c r="A468" s="265" t="s">
        <v>2</v>
      </c>
      <c r="B468" s="284" t="s">
        <v>3957</v>
      </c>
      <c r="D468" s="65">
        <f>$CA$870</f>
        <v>22299.949999999997</v>
      </c>
      <c r="E468" s="271" t="s">
        <v>2</v>
      </c>
      <c r="F468" s="284" t="s">
        <v>667</v>
      </c>
      <c r="G468" s="57"/>
      <c r="H468" s="65">
        <f>$JQ$870</f>
        <v>22641.750000000007</v>
      </c>
      <c r="I468" s="271" t="s">
        <v>2</v>
      </c>
      <c r="J468" s="460" t="s">
        <v>2203</v>
      </c>
      <c r="K468" s="421"/>
      <c r="L468" s="65">
        <f>$WL$870</f>
        <v>21186.25</v>
      </c>
      <c r="M468" s="271" t="s">
        <v>2</v>
      </c>
      <c r="N468" s="107" t="s">
        <v>2708</v>
      </c>
      <c r="P468" s="65">
        <f>$AMJ$870</f>
        <v>22423.749999999996</v>
      </c>
      <c r="Q468" s="271" t="s">
        <v>2</v>
      </c>
      <c r="R468" s="107" t="s">
        <v>3627</v>
      </c>
      <c r="T468" s="65">
        <f>$BBP$870</f>
        <v>21217.200000000001</v>
      </c>
    </row>
    <row r="469" spans="1:20" s="61" customFormat="1" ht="15.75" customHeight="1">
      <c r="A469" s="265" t="s">
        <v>3</v>
      </c>
      <c r="B469" s="284" t="s">
        <v>155</v>
      </c>
      <c r="D469" s="65">
        <f>$BI$870</f>
        <v>22074.400000000016</v>
      </c>
      <c r="E469" s="271" t="s">
        <v>3</v>
      </c>
      <c r="F469" s="284" t="s">
        <v>653</v>
      </c>
      <c r="G469" s="400"/>
      <c r="H469" s="65">
        <f>$IY$870</f>
        <v>21824.400000000005</v>
      </c>
      <c r="I469" s="271" t="s">
        <v>3</v>
      </c>
      <c r="J469" s="624" t="s">
        <v>669</v>
      </c>
      <c r="K469" s="552"/>
      <c r="L469" s="626">
        <f>$MK$870</f>
        <v>20650.249999999993</v>
      </c>
      <c r="M469" s="271" t="s">
        <v>3</v>
      </c>
      <c r="N469" s="285" t="s">
        <v>1666</v>
      </c>
      <c r="P469" s="65">
        <f>$NC$870</f>
        <v>22371.85</v>
      </c>
      <c r="Q469" s="271" t="s">
        <v>3</v>
      </c>
      <c r="R469" s="284" t="s">
        <v>3623</v>
      </c>
      <c r="T469" s="65">
        <f>$BAF$870</f>
        <v>20310.099999999999</v>
      </c>
    </row>
    <row r="470" spans="1:20" s="61" customFormat="1" ht="15.75" customHeight="1">
      <c r="A470" s="265" t="s">
        <v>5</v>
      </c>
      <c r="B470" s="284" t="s">
        <v>1351</v>
      </c>
      <c r="D470" s="65">
        <f>$AH$870</f>
        <v>21986.799999999996</v>
      </c>
      <c r="E470" s="271" t="s">
        <v>5</v>
      </c>
      <c r="F470" s="459" t="s">
        <v>2325</v>
      </c>
      <c r="G470" s="349"/>
      <c r="H470" s="272">
        <f>$OD$870</f>
        <v>21480</v>
      </c>
      <c r="I470" s="271" t="s">
        <v>5</v>
      </c>
      <c r="J470" s="627" t="s">
        <v>1349</v>
      </c>
      <c r="K470" s="411"/>
      <c r="L470" s="272">
        <f>$LS$870</f>
        <v>20527.500000000011</v>
      </c>
      <c r="M470" s="271" t="s">
        <v>5</v>
      </c>
      <c r="N470" s="107" t="s">
        <v>2718</v>
      </c>
      <c r="P470" s="65">
        <f>$AMA$870</f>
        <v>22346.199999999993</v>
      </c>
      <c r="Q470" s="271" t="s">
        <v>5</v>
      </c>
      <c r="R470" s="284" t="s">
        <v>3624</v>
      </c>
      <c r="T470" s="65">
        <f>$BAO$870</f>
        <v>20292.999999999993</v>
      </c>
    </row>
    <row r="471" spans="1:20" s="61" customFormat="1" ht="15.75" customHeight="1">
      <c r="A471" s="265" t="s">
        <v>7</v>
      </c>
      <c r="B471" s="284" t="s">
        <v>3954</v>
      </c>
      <c r="D471" s="65">
        <f>$AQ$870</f>
        <v>21723</v>
      </c>
      <c r="E471" s="265" t="s">
        <v>7</v>
      </c>
      <c r="F471" s="284" t="s">
        <v>17</v>
      </c>
      <c r="G471" s="57"/>
      <c r="H471" s="65">
        <f>$EL$870</f>
        <v>21318</v>
      </c>
      <c r="I471" s="265" t="s">
        <v>7</v>
      </c>
      <c r="J471" s="460" t="s">
        <v>153</v>
      </c>
      <c r="K471" s="107"/>
      <c r="L471" s="65">
        <f>$SQ$870</f>
        <v>20046.700000000012</v>
      </c>
      <c r="M471" s="265" t="s">
        <v>2218</v>
      </c>
      <c r="N471" s="107" t="s">
        <v>180</v>
      </c>
      <c r="O471" s="3"/>
      <c r="P471" s="65">
        <f>$ZO$870</f>
        <v>22203.250000000004</v>
      </c>
      <c r="Q471" s="271" t="s">
        <v>7</v>
      </c>
      <c r="R471" s="284" t="s">
        <v>3618</v>
      </c>
      <c r="T471" s="65">
        <f>$AYD$870</f>
        <v>20224.45</v>
      </c>
    </row>
    <row r="472" spans="1:20" s="61" customFormat="1" ht="15.75" customHeight="1">
      <c r="A472" s="265" t="s">
        <v>8</v>
      </c>
      <c r="B472" s="284" t="s">
        <v>141</v>
      </c>
      <c r="D472" s="65">
        <f>$GN$870</f>
        <v>21650.899999999998</v>
      </c>
      <c r="E472" s="265" t="s">
        <v>8</v>
      </c>
      <c r="F472" s="284" t="s">
        <v>654</v>
      </c>
      <c r="G472" s="57"/>
      <c r="H472" s="65">
        <f>$HO$870</f>
        <v>21245.700000000008</v>
      </c>
      <c r="I472" s="265" t="s">
        <v>8</v>
      </c>
      <c r="J472" s="284" t="s">
        <v>1649</v>
      </c>
      <c r="K472" s="107"/>
      <c r="L472" s="65">
        <f>$KR$870</f>
        <v>19466.100000000002</v>
      </c>
      <c r="M472" s="271" t="s">
        <v>8</v>
      </c>
      <c r="N472" s="628" t="s">
        <v>2710</v>
      </c>
      <c r="O472" s="629"/>
      <c r="P472" s="626">
        <f>$AKZ$870</f>
        <v>22119.299999999992</v>
      </c>
      <c r="Q472" s="271" t="s">
        <v>8</v>
      </c>
      <c r="R472" s="284" t="s">
        <v>3626</v>
      </c>
      <c r="S472" s="354"/>
      <c r="T472" s="65">
        <f>$BBG$870</f>
        <v>19697.849999999995</v>
      </c>
    </row>
    <row r="473" spans="1:20" s="61" customFormat="1" ht="15.75" customHeight="1">
      <c r="A473" s="265" t="s">
        <v>10</v>
      </c>
      <c r="B473" s="284" t="s">
        <v>1337</v>
      </c>
      <c r="D473" s="65">
        <f>$G$870</f>
        <v>21396.600000000009</v>
      </c>
      <c r="E473" s="265" t="s">
        <v>10</v>
      </c>
      <c r="F473" s="624" t="s">
        <v>1655</v>
      </c>
      <c r="G473" s="625"/>
      <c r="H473" s="626">
        <f>$EC$870</f>
        <v>21207.85</v>
      </c>
      <c r="I473" s="265" t="s">
        <v>10</v>
      </c>
      <c r="J473" s="285" t="s">
        <v>2210</v>
      </c>
      <c r="K473" s="107"/>
      <c r="L473" s="65">
        <f>$XD$870</f>
        <v>19228.349999999999</v>
      </c>
      <c r="M473" s="271" t="s">
        <v>10</v>
      </c>
      <c r="N473" s="411" t="s">
        <v>2726</v>
      </c>
      <c r="O473" s="401"/>
      <c r="P473" s="272">
        <f>$AKH$870</f>
        <v>22048.35</v>
      </c>
      <c r="Q473" s="271" t="s">
        <v>10</v>
      </c>
      <c r="R473" s="284" t="s">
        <v>3625</v>
      </c>
      <c r="S473" s="354"/>
      <c r="T473" s="65">
        <f>$BAX$870</f>
        <v>19598.25</v>
      </c>
    </row>
    <row r="474" spans="1:20" s="61" customFormat="1" ht="15.75" customHeight="1">
      <c r="A474" s="265" t="s">
        <v>12</v>
      </c>
      <c r="B474" s="284" t="s">
        <v>3956</v>
      </c>
      <c r="D474" s="65">
        <f>$P$870</f>
        <v>21253.800000000003</v>
      </c>
      <c r="E474" s="265" t="s">
        <v>12</v>
      </c>
      <c r="F474" s="284" t="s">
        <v>37</v>
      </c>
      <c r="G474" s="57"/>
      <c r="H474" s="65">
        <f>$EU$870</f>
        <v>20769.250000000004</v>
      </c>
      <c r="I474" s="265" t="s">
        <v>12</v>
      </c>
      <c r="J474" s="284" t="s">
        <v>1343</v>
      </c>
      <c r="K474" s="107"/>
      <c r="L474" s="65">
        <f>$IP$870</f>
        <v>19218.8</v>
      </c>
      <c r="M474" s="265" t="s">
        <v>12</v>
      </c>
      <c r="N474" s="107" t="s">
        <v>2723</v>
      </c>
      <c r="P474" s="65">
        <f>$AGD$870</f>
        <v>21860.050000000003</v>
      </c>
      <c r="Q474" s="271" t="s">
        <v>12</v>
      </c>
      <c r="R474" s="624" t="s">
        <v>3632</v>
      </c>
      <c r="S474" s="629"/>
      <c r="T474" s="626">
        <f>$BDI$870</f>
        <v>19546.850000000002</v>
      </c>
    </row>
    <row r="475" spans="1:20" s="61" customFormat="1" ht="15.75" customHeight="1">
      <c r="A475" s="265" t="s">
        <v>14</v>
      </c>
      <c r="B475" s="284" t="s">
        <v>33</v>
      </c>
      <c r="D475" s="65">
        <f>$CJ$870</f>
        <v>21127.400000000005</v>
      </c>
      <c r="E475" s="265" t="s">
        <v>14</v>
      </c>
      <c r="F475" s="284" t="s">
        <v>1653</v>
      </c>
      <c r="G475" s="57"/>
      <c r="H475" s="65">
        <f>$FV$870</f>
        <v>20627.349999999999</v>
      </c>
      <c r="I475" s="265" t="s">
        <v>14</v>
      </c>
      <c r="J475" s="107" t="s">
        <v>2196</v>
      </c>
      <c r="K475" s="421"/>
      <c r="L475" s="65">
        <f>$WU$870</f>
        <v>18799.900000000001</v>
      </c>
      <c r="M475" s="265" t="s">
        <v>14</v>
      </c>
      <c r="N475" s="107" t="s">
        <v>2712</v>
      </c>
      <c r="P475" s="65">
        <f>$AHE$870</f>
        <v>21457.35</v>
      </c>
      <c r="Q475" s="271" t="s">
        <v>14</v>
      </c>
      <c r="R475" s="284" t="s">
        <v>3628</v>
      </c>
      <c r="T475" s="65">
        <f>$BBY$870</f>
        <v>19530.7</v>
      </c>
    </row>
    <row r="476" spans="1:20" s="61" customFormat="1" ht="15.75" customHeight="1">
      <c r="A476" s="265" t="s">
        <v>16</v>
      </c>
      <c r="B476" s="284" t="s">
        <v>651</v>
      </c>
      <c r="D476" s="65">
        <f>$DK$870</f>
        <v>20854.599999999999</v>
      </c>
      <c r="E476" s="265" t="s">
        <v>16</v>
      </c>
      <c r="F476" s="460" t="s">
        <v>1344</v>
      </c>
      <c r="G476" s="57"/>
      <c r="H476" s="65">
        <f>$GW$870</f>
        <v>20541.900000000005</v>
      </c>
      <c r="I476" s="265" t="s">
        <v>16</v>
      </c>
      <c r="J476" s="107" t="s">
        <v>686</v>
      </c>
      <c r="K476" s="421"/>
      <c r="L476" s="65">
        <f>$PW$870</f>
        <v>18694.25</v>
      </c>
      <c r="M476" s="265" t="s">
        <v>16</v>
      </c>
      <c r="N476" s="107" t="s">
        <v>2728</v>
      </c>
      <c r="P476" s="65">
        <f>$AGM$870</f>
        <v>21410.199999999997</v>
      </c>
      <c r="Q476" s="271" t="s">
        <v>16</v>
      </c>
      <c r="R476" s="552" t="s">
        <v>3614</v>
      </c>
      <c r="S476" s="263"/>
      <c r="T476" s="376">
        <f>$AWT$870</f>
        <v>19362.349999999995</v>
      </c>
    </row>
    <row r="477" spans="1:20" s="61" customFormat="1" ht="15.75" customHeight="1">
      <c r="A477" s="265" t="s">
        <v>18</v>
      </c>
      <c r="B477" s="284" t="s">
        <v>1661</v>
      </c>
      <c r="D477" s="65">
        <f>$CS$870</f>
        <v>20314.900000000012</v>
      </c>
      <c r="E477" s="265" t="s">
        <v>18</v>
      </c>
      <c r="F477" s="284" t="s">
        <v>638</v>
      </c>
      <c r="G477" s="57"/>
      <c r="H477" s="65">
        <f>$JH$870</f>
        <v>20092.900000000009</v>
      </c>
      <c r="I477" s="265" t="s">
        <v>18</v>
      </c>
      <c r="J477" s="624" t="s">
        <v>658</v>
      </c>
      <c r="K477" s="628"/>
      <c r="L477" s="626">
        <f>$JZ$870</f>
        <v>18330.7</v>
      </c>
      <c r="M477" s="265" t="s">
        <v>18</v>
      </c>
      <c r="N477" s="107" t="s">
        <v>2724</v>
      </c>
      <c r="O477" s="107"/>
      <c r="P477" s="65">
        <f>$APD$870</f>
        <v>21149.7</v>
      </c>
      <c r="Q477" s="265" t="s">
        <v>18</v>
      </c>
      <c r="R477" s="107" t="s">
        <v>3631</v>
      </c>
      <c r="T477" s="65">
        <f>$BCZ$870</f>
        <v>19355.500000000004</v>
      </c>
    </row>
    <row r="478" spans="1:20" s="61" customFormat="1" ht="15.75" customHeight="1">
      <c r="A478" s="265" t="s">
        <v>20</v>
      </c>
      <c r="B478" s="284" t="s">
        <v>683</v>
      </c>
      <c r="D478" s="65">
        <f>$Y$870</f>
        <v>20214.599999999991</v>
      </c>
      <c r="E478" s="265" t="s">
        <v>20</v>
      </c>
      <c r="F478" s="284" t="s">
        <v>3955</v>
      </c>
      <c r="G478" s="57"/>
      <c r="H478" s="65">
        <f>$LA$870</f>
        <v>19841.900000000001</v>
      </c>
      <c r="I478" s="274" t="s">
        <v>20</v>
      </c>
      <c r="J478" s="411" t="s">
        <v>2220</v>
      </c>
      <c r="K478" s="636"/>
      <c r="L478" s="272">
        <f>$YE$870</f>
        <v>18174.500000000004</v>
      </c>
      <c r="M478" s="265" t="s">
        <v>20</v>
      </c>
      <c r="N478" s="107" t="s">
        <v>2722</v>
      </c>
      <c r="P478" s="65">
        <f>$AIX$870</f>
        <v>21051.299999999996</v>
      </c>
      <c r="Q478" s="265" t="s">
        <v>20</v>
      </c>
      <c r="R478" s="284" t="s">
        <v>3621</v>
      </c>
      <c r="T478" s="65">
        <f>$AZN$870</f>
        <v>19286.100000000006</v>
      </c>
    </row>
    <row r="479" spans="1:20" s="61" customFormat="1" ht="15.75" customHeight="1">
      <c r="A479" s="265" t="s">
        <v>22</v>
      </c>
      <c r="B479" s="284" t="s">
        <v>687</v>
      </c>
      <c r="D479" s="65">
        <f>$BR$870</f>
        <v>20138.949999999997</v>
      </c>
      <c r="E479" s="265" t="s">
        <v>22</v>
      </c>
      <c r="F479" s="284" t="s">
        <v>1342</v>
      </c>
      <c r="G479" s="57"/>
      <c r="H479" s="65">
        <f>$IG$870</f>
        <v>19586.7</v>
      </c>
      <c r="I479" s="274" t="s">
        <v>22</v>
      </c>
      <c r="J479" s="624" t="s">
        <v>668</v>
      </c>
      <c r="K479" s="628"/>
      <c r="L479" s="626">
        <f>$SH$870</f>
        <v>17825.800000000003</v>
      </c>
      <c r="M479" s="265" t="s">
        <v>22</v>
      </c>
      <c r="N479" s="285" t="s">
        <v>1664</v>
      </c>
      <c r="P479" s="65">
        <f>$QF$870</f>
        <v>20891.399999999998</v>
      </c>
      <c r="Q479" s="265" t="s">
        <v>22</v>
      </c>
      <c r="R479" s="624" t="s">
        <v>3638</v>
      </c>
      <c r="S479" s="629"/>
      <c r="T479" s="626">
        <f>$BFK$870</f>
        <v>19263.850000000002</v>
      </c>
    </row>
    <row r="480" spans="1:20" s="61" customFormat="1" ht="15.75" customHeight="1">
      <c r="A480" s="273" t="s">
        <v>24</v>
      </c>
      <c r="B480" s="458" t="s">
        <v>3952</v>
      </c>
      <c r="C480" s="263"/>
      <c r="D480" s="65">
        <f>$FD$870</f>
        <v>19956.450000000008</v>
      </c>
      <c r="E480" s="265" t="s">
        <v>24</v>
      </c>
      <c r="F480" s="458" t="s">
        <v>1668</v>
      </c>
      <c r="G480" s="400"/>
      <c r="H480" s="65">
        <f>$PE$870</f>
        <v>18814.450000000008</v>
      </c>
      <c r="I480" s="274" t="s">
        <v>24</v>
      </c>
      <c r="J480" s="284" t="s">
        <v>23</v>
      </c>
      <c r="K480" s="107"/>
      <c r="L480" s="65">
        <f>$OV$870</f>
        <v>17427.099999999999</v>
      </c>
      <c r="M480" s="265" t="s">
        <v>24</v>
      </c>
      <c r="N480" s="107" t="s">
        <v>2713</v>
      </c>
      <c r="P480" s="65">
        <f>$AJY$870</f>
        <v>20600.750000000004</v>
      </c>
      <c r="Q480" s="265" t="s">
        <v>24</v>
      </c>
      <c r="R480" s="284" t="s">
        <v>3642</v>
      </c>
      <c r="T480" s="65">
        <f>$BHD$870</f>
        <v>19184.000000000007</v>
      </c>
    </row>
    <row r="481" spans="1:20" s="61" customFormat="1" ht="15.75" customHeight="1">
      <c r="A481" s="306" t="s">
        <v>26</v>
      </c>
      <c r="B481" s="459" t="s">
        <v>3953</v>
      </c>
      <c r="C481" s="263"/>
      <c r="D481" s="272">
        <f>$AZ$870</f>
        <v>19949.300000000003</v>
      </c>
      <c r="E481" s="274" t="s">
        <v>26</v>
      </c>
      <c r="F481" s="459" t="s">
        <v>700</v>
      </c>
      <c r="G481" s="349"/>
      <c r="H481" s="272">
        <f>$NU$870</f>
        <v>17226.899999999998</v>
      </c>
      <c r="I481" s="274" t="s">
        <v>26</v>
      </c>
      <c r="J481" s="460" t="s">
        <v>675</v>
      </c>
      <c r="K481" s="107"/>
      <c r="L481" s="65">
        <f>$MB$870</f>
        <v>17093.549999999996</v>
      </c>
      <c r="M481" s="265" t="s">
        <v>26</v>
      </c>
      <c r="N481" s="460" t="s">
        <v>1345</v>
      </c>
      <c r="P481" s="65">
        <f>$PN$870</f>
        <v>20245.149999999991</v>
      </c>
      <c r="Q481" s="18" t="s">
        <v>26</v>
      </c>
      <c r="R481" s="284" t="s">
        <v>3640</v>
      </c>
      <c r="T481" s="65">
        <f>$BGL$870</f>
        <v>18949.899999999998</v>
      </c>
    </row>
    <row r="482" spans="1:20" s="61" customFormat="1" ht="15.75" customHeight="1">
      <c r="A482" s="274" t="s">
        <v>28</v>
      </c>
      <c r="B482" s="284" t="s">
        <v>143</v>
      </c>
      <c r="D482" s="65">
        <f>$FM$870</f>
        <v>19625.800000000003</v>
      </c>
      <c r="E482" s="274" t="s">
        <v>28</v>
      </c>
      <c r="F482" s="542" t="s">
        <v>162</v>
      </c>
      <c r="G482" s="57"/>
      <c r="H482" s="353">
        <f>$HF$870</f>
        <v>16208.199999999997</v>
      </c>
      <c r="I482" s="274" t="s">
        <v>28</v>
      </c>
      <c r="J482" s="285" t="s">
        <v>1753</v>
      </c>
      <c r="K482" s="421"/>
      <c r="L482" s="65">
        <f>$NL$870</f>
        <v>16937.399999999998</v>
      </c>
      <c r="M482" s="265" t="s">
        <v>28</v>
      </c>
      <c r="N482" s="107" t="s">
        <v>2709</v>
      </c>
      <c r="O482" s="3"/>
      <c r="P482" s="65">
        <f>$ANK$870</f>
        <v>20094.75</v>
      </c>
      <c r="Q482" s="18" t="s">
        <v>28</v>
      </c>
      <c r="R482" s="284" t="s">
        <v>3630</v>
      </c>
      <c r="S482" s="3"/>
      <c r="T482" s="65">
        <f>$BCQ$870</f>
        <v>18732.250000000004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18685.300000000007</v>
      </c>
      <c r="E483" s="274" t="s">
        <v>30</v>
      </c>
      <c r="F483" s="284" t="s">
        <v>3601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15902</v>
      </c>
      <c r="M483" s="265" t="s">
        <v>30</v>
      </c>
      <c r="N483" s="107" t="s">
        <v>2707</v>
      </c>
      <c r="P483" s="65">
        <f>$ALI$870</f>
        <v>19853.650000000005</v>
      </c>
      <c r="Q483" s="18" t="s">
        <v>30</v>
      </c>
      <c r="R483" s="284" t="s">
        <v>3639</v>
      </c>
      <c r="T483" s="65">
        <f>$BFT$870</f>
        <v>18678.949999999997</v>
      </c>
    </row>
    <row r="484" spans="1:20" s="61" customFormat="1" ht="15.75" customHeight="1">
      <c r="A484" s="274" t="s">
        <v>32</v>
      </c>
      <c r="B484" s="458" t="s">
        <v>3598</v>
      </c>
      <c r="D484" s="65" t="e">
        <f>$GE$870</f>
        <v>#N/A</v>
      </c>
      <c r="E484" s="274" t="s">
        <v>32</v>
      </c>
      <c r="F484" s="458" t="s">
        <v>3599</v>
      </c>
      <c r="G484" s="57"/>
      <c r="H484" s="65" t="e">
        <f>$LJ$870</f>
        <v>#N/A</v>
      </c>
      <c r="I484" s="274" t="s">
        <v>32</v>
      </c>
      <c r="J484" s="458" t="s">
        <v>3600</v>
      </c>
      <c r="K484" s="107"/>
      <c r="L484" s="65" t="e">
        <f>$KI$870</f>
        <v>#N/A</v>
      </c>
      <c r="M484" s="265" t="s">
        <v>32</v>
      </c>
      <c r="N484" s="107" t="s">
        <v>2715</v>
      </c>
      <c r="P484" s="65">
        <f>$AHN$870</f>
        <v>19829.699999999997</v>
      </c>
      <c r="Q484" s="18" t="s">
        <v>32</v>
      </c>
      <c r="R484" s="107" t="s">
        <v>3616</v>
      </c>
      <c r="T484" s="65">
        <f>$AXL$870</f>
        <v>18576.099999999999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2720</v>
      </c>
      <c r="O485" s="61"/>
      <c r="P485" s="65">
        <f>$AHW$870</f>
        <v>19664.849999999991</v>
      </c>
      <c r="Q485" s="18" t="s">
        <v>34</v>
      </c>
      <c r="R485" s="284" t="s">
        <v>3649</v>
      </c>
      <c r="S485" s="61"/>
      <c r="T485" s="65">
        <f>$AZE$870</f>
        <v>18557.7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2711</v>
      </c>
      <c r="O486" s="61"/>
      <c r="P486" s="65">
        <f>$AKQ$870</f>
        <v>19622.599999999999</v>
      </c>
      <c r="Q486" s="18" t="s">
        <v>36</v>
      </c>
      <c r="R486" s="107" t="s">
        <v>3679</v>
      </c>
      <c r="S486" s="61"/>
      <c r="T486" s="65">
        <f>$BGC$870</f>
        <v>18455.599999999991</v>
      </c>
    </row>
    <row r="487" spans="1:20" s="61" customFormat="1" ht="15.75" customHeight="1">
      <c r="A487" s="265"/>
      <c r="B487" s="107" t="str">
        <f>B481</f>
        <v>Lenard Huijzer (2024)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Jan Hendrickx</v>
      </c>
      <c r="K487" s="34"/>
      <c r="L487" s="72"/>
      <c r="M487" s="265" t="s">
        <v>38</v>
      </c>
      <c r="N487" s="107" t="s">
        <v>2721</v>
      </c>
      <c r="P487" s="65">
        <f>$AMS$870</f>
        <v>19520.150000000005</v>
      </c>
      <c r="Q487" s="18" t="s">
        <v>38</v>
      </c>
      <c r="R487" s="107" t="s">
        <v>3615</v>
      </c>
      <c r="T487" s="65">
        <f>$AXC$870</f>
        <v>18448.999999999996</v>
      </c>
    </row>
    <row r="488" spans="1:20" s="61" customFormat="1" ht="15.75" customHeight="1">
      <c r="A488" s="265"/>
      <c r="B488" s="107" t="str">
        <f>F470</f>
        <v>Jimmy Vancutsem</v>
      </c>
      <c r="C488" s="107"/>
      <c r="D488" s="461"/>
      <c r="E488" s="452"/>
      <c r="F488" s="462" t="str">
        <f>J470</f>
        <v>Niels Cloin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2725</v>
      </c>
      <c r="P488" s="65">
        <f>$AIO$870</f>
        <v>19413.750000000007</v>
      </c>
      <c r="Q488" s="18" t="s">
        <v>145</v>
      </c>
      <c r="R488" s="107" t="s">
        <v>2716</v>
      </c>
      <c r="T488" s="65">
        <f>$AOU$870</f>
        <v>18274.800000000007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285" t="s">
        <v>1671</v>
      </c>
      <c r="P489" s="65">
        <f>$RP$870</f>
        <v>19268.249999999996</v>
      </c>
      <c r="Q489" s="18" t="s">
        <v>146</v>
      </c>
      <c r="R489" s="460" t="s">
        <v>1656</v>
      </c>
      <c r="T489" s="65">
        <f>$ASG$870</f>
        <v>18255.350000000006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460" t="s">
        <v>2202</v>
      </c>
      <c r="P490" s="65">
        <f>$YN$870</f>
        <v>19261.150000000009</v>
      </c>
      <c r="Q490" s="18" t="s">
        <v>147</v>
      </c>
      <c r="R490" s="284" t="s">
        <v>3619</v>
      </c>
      <c r="S490" s="3"/>
      <c r="T490" s="65">
        <f>$AYM$870</f>
        <v>17983.650000000001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285" t="s">
        <v>2212</v>
      </c>
      <c r="P491" s="65">
        <f>$XV$870</f>
        <v>18906.3</v>
      </c>
      <c r="Q491" s="18" t="s">
        <v>151</v>
      </c>
      <c r="R491" s="284" t="s">
        <v>3641</v>
      </c>
      <c r="T491" s="65">
        <f>$BGU$870</f>
        <v>17740.049999999996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2733</v>
      </c>
      <c r="P492" s="65">
        <f>$ANT$870</f>
        <v>18734.8</v>
      </c>
      <c r="Q492" s="18" t="s">
        <v>157</v>
      </c>
      <c r="R492" s="107" t="s">
        <v>2727</v>
      </c>
      <c r="S492" s="3"/>
      <c r="T492" s="65">
        <f>$APM$870</f>
        <v>17454.399999999998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284" t="s">
        <v>2195</v>
      </c>
      <c r="P493" s="65">
        <f>$XM$870</f>
        <v>18722.599999999995</v>
      </c>
      <c r="Q493" s="18" t="s">
        <v>159</v>
      </c>
      <c r="R493" s="107" t="s">
        <v>1654</v>
      </c>
      <c r="T493" s="65">
        <f>$YW$870</f>
        <v>17428.350000000002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2730</v>
      </c>
      <c r="P494" s="65">
        <f>$AOC$870</f>
        <v>18681.650000000005</v>
      </c>
      <c r="Q494" s="18" t="s">
        <v>160</v>
      </c>
      <c r="R494" s="107" t="s">
        <v>2732</v>
      </c>
      <c r="T494" s="65">
        <f>$AQN$870</f>
        <v>17419.8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2717</v>
      </c>
      <c r="P495" s="65">
        <f>$ANB$870</f>
        <v>18273.55</v>
      </c>
      <c r="Q495" s="18" t="s">
        <v>161</v>
      </c>
      <c r="R495" s="284" t="s">
        <v>3629</v>
      </c>
      <c r="T495" s="65">
        <f>$BCH$870</f>
        <v>17209.75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2734</v>
      </c>
      <c r="P496" s="65">
        <f>$ALR$870</f>
        <v>18263.8</v>
      </c>
      <c r="Q496" s="18" t="s">
        <v>163</v>
      </c>
      <c r="R496" s="284" t="s">
        <v>3617</v>
      </c>
      <c r="T496" s="65">
        <f>$AXU$870</f>
        <v>16903.700000000008</v>
      </c>
    </row>
    <row r="497" spans="12:20" s="61" customFormat="1" ht="15.75" customHeight="1">
      <c r="L497" s="256"/>
      <c r="M497" s="265" t="s">
        <v>274</v>
      </c>
      <c r="N497" s="107" t="s">
        <v>2848</v>
      </c>
      <c r="P497" s="65">
        <f>$AJG$870</f>
        <v>17903.600000000006</v>
      </c>
      <c r="Q497" s="18" t="s">
        <v>274</v>
      </c>
      <c r="R497" s="284" t="s">
        <v>3636</v>
      </c>
      <c r="T497" s="65">
        <f>$BES$870</f>
        <v>16752.000000000004</v>
      </c>
    </row>
    <row r="498" spans="12:20" s="61" customFormat="1" ht="15.75" customHeight="1">
      <c r="L498" s="256"/>
      <c r="M498" s="265" t="s">
        <v>275</v>
      </c>
      <c r="N498" s="285" t="s">
        <v>2200</v>
      </c>
      <c r="P498" s="65">
        <f>$ZX$870</f>
        <v>17795.350000000006</v>
      </c>
      <c r="Q498" s="18" t="s">
        <v>275</v>
      </c>
      <c r="R498" s="284" t="s">
        <v>3634</v>
      </c>
      <c r="S498" s="3"/>
      <c r="T498" s="65">
        <f>$BEA$870</f>
        <v>16589.399999999994</v>
      </c>
    </row>
    <row r="499" spans="12:20" s="61" customFormat="1" ht="15.75" customHeight="1">
      <c r="L499" s="256"/>
      <c r="M499" s="265" t="s">
        <v>276</v>
      </c>
      <c r="N499" s="552" t="s">
        <v>2832</v>
      </c>
      <c r="O499" s="263"/>
      <c r="P499" s="376">
        <f>$AGV$870</f>
        <v>17561.500000000007</v>
      </c>
      <c r="Q499" s="18" t="s">
        <v>276</v>
      </c>
      <c r="R499" s="284" t="s">
        <v>3635</v>
      </c>
      <c r="T499" s="65">
        <f>$BEJ$870</f>
        <v>16569.800000000003</v>
      </c>
    </row>
    <row r="500" spans="12:20" s="61" customFormat="1" ht="15.75" customHeight="1">
      <c r="L500" s="256"/>
      <c r="M500" s="274" t="s">
        <v>277</v>
      </c>
      <c r="N500" s="107" t="s">
        <v>2729</v>
      </c>
      <c r="O500" s="107"/>
      <c r="P500" s="65">
        <f>$AIF$870</f>
        <v>17261.400000000001</v>
      </c>
      <c r="Q500" s="18" t="s">
        <v>277</v>
      </c>
      <c r="R500" s="284" t="s">
        <v>3637</v>
      </c>
      <c r="T500" s="65">
        <f>$BFB$870</f>
        <v>16530.750000000004</v>
      </c>
    </row>
    <row r="501" spans="12:20" s="61" customFormat="1" ht="15.75" customHeight="1">
      <c r="L501" s="256"/>
      <c r="M501" s="274" t="s">
        <v>640</v>
      </c>
      <c r="N501" s="107" t="s">
        <v>2201</v>
      </c>
      <c r="P501" s="65">
        <f>$ABH$870</f>
        <v>17202.599999999999</v>
      </c>
      <c r="Q501" s="18" t="s">
        <v>640</v>
      </c>
      <c r="R501" s="284" t="s">
        <v>3620</v>
      </c>
      <c r="T501" s="65">
        <f>$AYV$870</f>
        <v>16213.4</v>
      </c>
    </row>
    <row r="502" spans="12:20" s="61" customFormat="1" ht="15.75" customHeight="1">
      <c r="L502" s="256"/>
      <c r="M502" s="274" t="s">
        <v>641</v>
      </c>
      <c r="N502" s="107" t="s">
        <v>2217</v>
      </c>
      <c r="P502" s="65">
        <f>$AAG$870</f>
        <v>16914.349999999991</v>
      </c>
      <c r="Q502" s="18" t="s">
        <v>641</v>
      </c>
      <c r="R502" s="285" t="s">
        <v>1657</v>
      </c>
      <c r="T502" s="65">
        <f>$TR$870</f>
        <v>15908.550000000001</v>
      </c>
    </row>
    <row r="503" spans="12:20" s="61" customFormat="1" ht="15.75" customHeight="1">
      <c r="L503" s="256"/>
      <c r="M503" s="274" t="s">
        <v>642</v>
      </c>
      <c r="N503" s="107" t="s">
        <v>2198</v>
      </c>
      <c r="P503" s="65">
        <f>$ABQ$870</f>
        <v>16885.050000000007</v>
      </c>
      <c r="Q503" s="18" t="s">
        <v>642</v>
      </c>
      <c r="R503" s="460" t="s">
        <v>1</v>
      </c>
      <c r="T503" s="65">
        <f>$UJ$870</f>
        <v>15890.899999999998</v>
      </c>
    </row>
    <row r="504" spans="12:20" s="61" customFormat="1" ht="15.75" customHeight="1">
      <c r="L504" s="256"/>
      <c r="M504" s="274" t="s">
        <v>644</v>
      </c>
      <c r="N504" s="284" t="s">
        <v>2714</v>
      </c>
      <c r="P504" s="65">
        <f>$AQE$870</f>
        <v>16840.399999999998</v>
      </c>
      <c r="Q504" s="18" t="s">
        <v>644</v>
      </c>
      <c r="R504" s="284" t="s">
        <v>3622</v>
      </c>
      <c r="S504" s="3"/>
      <c r="T504" s="65">
        <f>$AZW$870</f>
        <v>15852.849999999993</v>
      </c>
    </row>
    <row r="505" spans="12:20" s="61" customFormat="1" ht="15.75" customHeight="1">
      <c r="L505" s="256"/>
      <c r="M505" s="274" t="s">
        <v>650</v>
      </c>
      <c r="N505" s="460" t="s">
        <v>1346</v>
      </c>
      <c r="P505" s="65">
        <f>$QX$870</f>
        <v>16832.8</v>
      </c>
      <c r="Q505" s="18" t="s">
        <v>650</v>
      </c>
      <c r="R505" s="107" t="s">
        <v>2197</v>
      </c>
      <c r="S505" s="3"/>
      <c r="T505" s="65">
        <f>$ADJ$870</f>
        <v>15627.949999999997</v>
      </c>
    </row>
    <row r="506" spans="12:20" s="61" customFormat="1" ht="15.75" customHeight="1">
      <c r="L506" s="256"/>
      <c r="M506" s="274" t="s">
        <v>652</v>
      </c>
      <c r="N506" s="107" t="s">
        <v>2209</v>
      </c>
      <c r="P506" s="65">
        <f>$AAY$870</f>
        <v>16754.75</v>
      </c>
      <c r="Q506" s="18" t="s">
        <v>652</v>
      </c>
      <c r="R506" s="285" t="s">
        <v>1690</v>
      </c>
      <c r="T506" s="65">
        <f>$ZF$870</f>
        <v>14882.299999999997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16459.449999999993</v>
      </c>
      <c r="Q507" s="18" t="s">
        <v>655</v>
      </c>
      <c r="R507" s="285" t="s">
        <v>1667</v>
      </c>
      <c r="T507" s="65">
        <f>$VB$870</f>
        <v>13916.8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15765.7</v>
      </c>
      <c r="Q508" s="18" t="s">
        <v>656</v>
      </c>
      <c r="R508" s="285" t="s">
        <v>1665</v>
      </c>
      <c r="T508" s="65">
        <f>$VT$870</f>
        <v>13474.600000000004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12790.95</v>
      </c>
      <c r="Q509" s="246" t="s">
        <v>659</v>
      </c>
      <c r="R509" s="107" t="s">
        <v>2193</v>
      </c>
      <c r="T509" s="65">
        <f>$ASY$870</f>
        <v>12081.69999999999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6248.75</v>
      </c>
      <c r="E517" s="451" t="s">
        <v>0</v>
      </c>
      <c r="F517" s="107" t="s">
        <v>2216</v>
      </c>
      <c r="H517" s="65">
        <f>$TA$808</f>
        <v>4712.2</v>
      </c>
      <c r="I517" s="451" t="s">
        <v>0</v>
      </c>
      <c r="J517" s="285" t="s">
        <v>31</v>
      </c>
      <c r="L517" s="65">
        <f>$CB$814</f>
        <v>4731.3999999999996</v>
      </c>
      <c r="M517" s="451" t="s">
        <v>0</v>
      </c>
      <c r="N517" s="107" t="s">
        <v>3627</v>
      </c>
      <c r="P517" s="65">
        <f>$BBQ$820</f>
        <v>2267.5</v>
      </c>
      <c r="Q517" s="451" t="s">
        <v>0</v>
      </c>
      <c r="R517" s="284" t="s">
        <v>142</v>
      </c>
      <c r="T517" s="65">
        <f>$DU$826</f>
        <v>3586.3999999999996</v>
      </c>
      <c r="U517" s="451" t="s">
        <v>0</v>
      </c>
      <c r="V517" s="107" t="s">
        <v>653</v>
      </c>
      <c r="X517" s="65">
        <f>$IZ$832</f>
        <v>2057.3000000000002</v>
      </c>
      <c r="Y517" s="451" t="s">
        <v>0</v>
      </c>
      <c r="Z517" s="107" t="s">
        <v>2203</v>
      </c>
      <c r="AB517" s="65">
        <f>$WM$838</f>
        <v>1421.6499999999999</v>
      </c>
      <c r="AC517" s="451" t="s">
        <v>0</v>
      </c>
      <c r="AD517" s="107" t="s">
        <v>2734</v>
      </c>
      <c r="AF517" s="65">
        <f>$ALS$844</f>
        <v>901.09999999999991</v>
      </c>
      <c r="AG517" s="451" t="s">
        <v>0</v>
      </c>
      <c r="AH517" s="107" t="s">
        <v>2707</v>
      </c>
      <c r="AJ517" s="65">
        <f>$ALJ$850</f>
        <v>786.65</v>
      </c>
      <c r="AK517" s="451" t="s">
        <v>0</v>
      </c>
      <c r="AL517" s="107" t="s">
        <v>3627</v>
      </c>
      <c r="AN517" s="65">
        <f>$BBQ$856</f>
        <v>703.90000000000009</v>
      </c>
      <c r="AO517" s="451" t="s">
        <v>0</v>
      </c>
      <c r="AP517" s="107" t="s">
        <v>2723</v>
      </c>
      <c r="AR517" s="65">
        <f>$AGE$862</f>
        <v>1137.3499999999999</v>
      </c>
      <c r="AS517" s="451" t="s">
        <v>0</v>
      </c>
      <c r="AT517" s="107" t="s">
        <v>2719</v>
      </c>
      <c r="AW517" s="65">
        <f>$AJQ$868</f>
        <v>822.30000000000007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6201.25</v>
      </c>
      <c r="E518" s="451" t="s">
        <v>2</v>
      </c>
      <c r="F518" s="285" t="s">
        <v>1666</v>
      </c>
      <c r="H518" s="65">
        <f>$ND$808</f>
        <v>4703.6000000000004</v>
      </c>
      <c r="I518" s="451" t="s">
        <v>2</v>
      </c>
      <c r="J518" s="285" t="s">
        <v>17</v>
      </c>
      <c r="L518" s="65">
        <f>$EM$814</f>
        <v>4583.8</v>
      </c>
      <c r="M518" s="451" t="s">
        <v>2</v>
      </c>
      <c r="N518" s="107" t="s">
        <v>2212</v>
      </c>
      <c r="P518" s="65">
        <f>$XW$820</f>
        <v>2093.6</v>
      </c>
      <c r="Q518" s="451" t="s">
        <v>2</v>
      </c>
      <c r="R518" s="107" t="s">
        <v>633</v>
      </c>
      <c r="T518" s="65">
        <f>$UB$826</f>
        <v>3242.3</v>
      </c>
      <c r="U518" s="451" t="s">
        <v>2</v>
      </c>
      <c r="V518" s="107" t="s">
        <v>2722</v>
      </c>
      <c r="X518" s="65">
        <f>$AIY$832</f>
        <v>2020.4</v>
      </c>
      <c r="Y518" s="451" t="s">
        <v>2</v>
      </c>
      <c r="Z518" s="107" t="s">
        <v>2734</v>
      </c>
      <c r="AB518" s="65">
        <f>$ALS$838</f>
        <v>1324.8</v>
      </c>
      <c r="AC518" s="451" t="s">
        <v>2</v>
      </c>
      <c r="AD518" s="106" t="s">
        <v>1343</v>
      </c>
      <c r="AF518" s="65">
        <f>$IQ$844</f>
        <v>871.80000000000007</v>
      </c>
      <c r="AG518" s="451" t="s">
        <v>2</v>
      </c>
      <c r="AH518" s="285" t="s">
        <v>1658</v>
      </c>
      <c r="AJ518" s="65">
        <f>$ON$850</f>
        <v>683.3</v>
      </c>
      <c r="AK518" s="451" t="s">
        <v>2</v>
      </c>
      <c r="AL518" s="107" t="s">
        <v>2730</v>
      </c>
      <c r="AN518" s="65">
        <f>$AOD$856</f>
        <v>614.5</v>
      </c>
      <c r="AO518" s="451" t="s">
        <v>2</v>
      </c>
      <c r="AP518" s="285" t="s">
        <v>1666</v>
      </c>
      <c r="AR518" s="65">
        <f>$ND$862</f>
        <v>1085.0999999999999</v>
      </c>
      <c r="AS518" s="451" t="s">
        <v>2</v>
      </c>
      <c r="AT518" s="285" t="s">
        <v>2325</v>
      </c>
      <c r="AW518" s="65">
        <f>$OE$868</f>
        <v>814.8</v>
      </c>
    </row>
    <row r="519" spans="1:49" s="34" customFormat="1" ht="15.75" customHeight="1">
      <c r="A519" s="451" t="s">
        <v>3</v>
      </c>
      <c r="B519" s="284" t="s">
        <v>3639</v>
      </c>
      <c r="D519" s="65">
        <f>$BFU$802</f>
        <v>6024.85</v>
      </c>
      <c r="E519" s="451" t="s">
        <v>3</v>
      </c>
      <c r="F519" s="107" t="s">
        <v>155</v>
      </c>
      <c r="H519" s="65">
        <f>$BJ$808</f>
        <v>4686.3999999999996</v>
      </c>
      <c r="I519" s="451" t="s">
        <v>3</v>
      </c>
      <c r="J519" s="107" t="s">
        <v>669</v>
      </c>
      <c r="L519" s="65">
        <f>$ML$814</f>
        <v>4556.9000000000005</v>
      </c>
      <c r="M519" s="451" t="s">
        <v>3</v>
      </c>
      <c r="N519" s="107" t="s">
        <v>704</v>
      </c>
      <c r="P519" s="65">
        <f>$DC$820</f>
        <v>2082.6</v>
      </c>
      <c r="Q519" s="451" t="s">
        <v>3</v>
      </c>
      <c r="R519" s="107" t="s">
        <v>2720</v>
      </c>
      <c r="T519" s="65">
        <f>$AHX$826</f>
        <v>3152.3999999999996</v>
      </c>
      <c r="U519" s="451" t="s">
        <v>3</v>
      </c>
      <c r="V519" s="107" t="s">
        <v>704</v>
      </c>
      <c r="X519" s="65">
        <f>$DC$832</f>
        <v>1881.6000000000001</v>
      </c>
      <c r="Y519" s="451" t="s">
        <v>3</v>
      </c>
      <c r="Z519" s="107" t="s">
        <v>2713</v>
      </c>
      <c r="AB519" s="65">
        <f>$AJZ$838</f>
        <v>1186.6000000000001</v>
      </c>
      <c r="AC519" s="451" t="s">
        <v>3</v>
      </c>
      <c r="AD519" s="107" t="s">
        <v>682</v>
      </c>
      <c r="AF519" s="65">
        <f>$HY$844</f>
        <v>840.40000000000009</v>
      </c>
      <c r="AG519" s="451" t="s">
        <v>3</v>
      </c>
      <c r="AH519" s="107" t="s">
        <v>667</v>
      </c>
      <c r="AJ519" s="65">
        <f>$JR$850</f>
        <v>681.69999999999993</v>
      </c>
      <c r="AK519" s="451" t="s">
        <v>3</v>
      </c>
      <c r="AL519" s="285" t="s">
        <v>1667</v>
      </c>
      <c r="AN519" s="65">
        <f>$VC$856</f>
        <v>601.29999999999995</v>
      </c>
      <c r="AO519" s="451" t="s">
        <v>3</v>
      </c>
      <c r="AP519" s="285" t="s">
        <v>31</v>
      </c>
      <c r="AR519" s="65">
        <f>$CB$862</f>
        <v>1053.3</v>
      </c>
      <c r="AS519" s="451" t="s">
        <v>3</v>
      </c>
      <c r="AT519" s="107" t="s">
        <v>141</v>
      </c>
      <c r="AW519" s="65">
        <f>$GO$868</f>
        <v>810.39999999999986</v>
      </c>
    </row>
    <row r="520" spans="1:49" s="34" customFormat="1" ht="15.75" customHeight="1">
      <c r="A520" s="451" t="s">
        <v>5</v>
      </c>
      <c r="B520" s="107" t="s">
        <v>2725</v>
      </c>
      <c r="D520" s="65">
        <f>$AIP$802</f>
        <v>6009.4500000000007</v>
      </c>
      <c r="E520" s="451" t="s">
        <v>5</v>
      </c>
      <c r="F520" s="284" t="s">
        <v>3617</v>
      </c>
      <c r="H520" s="65">
        <f>$AXV$808</f>
        <v>4676.7</v>
      </c>
      <c r="I520" s="451" t="s">
        <v>5</v>
      </c>
      <c r="J520" s="107" t="s">
        <v>2718</v>
      </c>
      <c r="L520" s="65">
        <f>$AMB$814</f>
        <v>4554.3999999999996</v>
      </c>
      <c r="M520" s="451" t="s">
        <v>5</v>
      </c>
      <c r="N520" s="107" t="s">
        <v>2713</v>
      </c>
      <c r="P520" s="65">
        <f>$AJZ$820</f>
        <v>1927.4</v>
      </c>
      <c r="Q520" s="451" t="s">
        <v>5</v>
      </c>
      <c r="R520" s="284" t="s">
        <v>3630</v>
      </c>
      <c r="T520" s="65">
        <f>$BCR$826</f>
        <v>3083.8</v>
      </c>
      <c r="U520" s="451" t="s">
        <v>5</v>
      </c>
      <c r="V520" s="107" t="s">
        <v>2718</v>
      </c>
      <c r="X520" s="65">
        <f>$AMB$832</f>
        <v>1754.9999999999998</v>
      </c>
      <c r="Y520" s="451" t="s">
        <v>5</v>
      </c>
      <c r="Z520" s="284" t="s">
        <v>3649</v>
      </c>
      <c r="AB520" s="65">
        <f>$AZF$838</f>
        <v>1183.4000000000001</v>
      </c>
      <c r="AC520" s="451" t="s">
        <v>5</v>
      </c>
      <c r="AD520" s="107" t="s">
        <v>180</v>
      </c>
      <c r="AF520" s="65">
        <f>$ZP$844</f>
        <v>838.4</v>
      </c>
      <c r="AG520" s="451" t="s">
        <v>5</v>
      </c>
      <c r="AH520" s="107" t="s">
        <v>2733</v>
      </c>
      <c r="AJ520" s="65">
        <f>$ANU$850</f>
        <v>658.40000000000009</v>
      </c>
      <c r="AK520" s="451" t="s">
        <v>5</v>
      </c>
      <c r="AL520" s="107" t="s">
        <v>2848</v>
      </c>
      <c r="AN520" s="65">
        <f>$AJH$856</f>
        <v>589.9</v>
      </c>
      <c r="AO520" s="451" t="s">
        <v>5</v>
      </c>
      <c r="AP520" s="106" t="s">
        <v>1351</v>
      </c>
      <c r="AR520" s="65">
        <f>$AI$862</f>
        <v>1051.3</v>
      </c>
      <c r="AS520" s="451" t="s">
        <v>5</v>
      </c>
      <c r="AT520" s="106" t="s">
        <v>1343</v>
      </c>
      <c r="AW520" s="65">
        <f>$IQ$868</f>
        <v>761.30000000000007</v>
      </c>
    </row>
    <row r="521" spans="1:49" s="34" customFormat="1" ht="15.75" customHeight="1">
      <c r="A521" s="451" t="s">
        <v>7</v>
      </c>
      <c r="B521" s="107" t="s">
        <v>667</v>
      </c>
      <c r="D521" s="65">
        <f>$JR$802</f>
        <v>6008.75</v>
      </c>
      <c r="E521" s="451" t="s">
        <v>7</v>
      </c>
      <c r="F521" s="107" t="s">
        <v>667</v>
      </c>
      <c r="H521" s="65">
        <f>$JR$808</f>
        <v>4640.6000000000004</v>
      </c>
      <c r="I521" s="451" t="s">
        <v>7</v>
      </c>
      <c r="J521" s="107" t="s">
        <v>180</v>
      </c>
      <c r="L521" s="65">
        <f>$ZP$814</f>
        <v>4548.2</v>
      </c>
      <c r="M521" s="451" t="s">
        <v>7</v>
      </c>
      <c r="N521" s="107" t="s">
        <v>2716</v>
      </c>
      <c r="P521" s="65">
        <f>$AOV$820</f>
        <v>1821</v>
      </c>
      <c r="Q521" s="451" t="s">
        <v>7</v>
      </c>
      <c r="R521" s="107" t="s">
        <v>638</v>
      </c>
      <c r="T521" s="65">
        <f>$JI$826</f>
        <v>2956.2</v>
      </c>
      <c r="U521" s="451" t="s">
        <v>7</v>
      </c>
      <c r="V521" s="107" t="s">
        <v>2726</v>
      </c>
      <c r="X521" s="65">
        <f>$AKI$832</f>
        <v>1708.9</v>
      </c>
      <c r="Y521" s="451" t="s">
        <v>7</v>
      </c>
      <c r="Z521" s="107" t="s">
        <v>633</v>
      </c>
      <c r="AB521" s="65">
        <f>$UB$838</f>
        <v>1183</v>
      </c>
      <c r="AC521" s="451" t="s">
        <v>7</v>
      </c>
      <c r="AD521" s="107" t="s">
        <v>2726</v>
      </c>
      <c r="AF521" s="65">
        <f>$AKI$844</f>
        <v>827.90000000000009</v>
      </c>
      <c r="AG521" s="451" t="s">
        <v>7</v>
      </c>
      <c r="AH521" s="107" t="s">
        <v>669</v>
      </c>
      <c r="AJ521" s="65">
        <f>$ML$850</f>
        <v>652.4</v>
      </c>
      <c r="AK521" s="451" t="s">
        <v>7</v>
      </c>
      <c r="AL521" s="284" t="s">
        <v>3634</v>
      </c>
      <c r="AN521" s="65">
        <f>$BEB$856</f>
        <v>578.09999999999991</v>
      </c>
      <c r="AO521" s="451" t="s">
        <v>7</v>
      </c>
      <c r="AP521" s="107" t="s">
        <v>654</v>
      </c>
      <c r="AR521" s="65">
        <f>$HP$862</f>
        <v>1026.9000000000001</v>
      </c>
      <c r="AS521" s="451" t="s">
        <v>7</v>
      </c>
      <c r="AT521" s="107" t="s">
        <v>2220</v>
      </c>
      <c r="AW521" s="65">
        <f>$YF$868</f>
        <v>760.2</v>
      </c>
    </row>
    <row r="522" spans="1:49" s="34" customFormat="1" ht="15.75" customHeight="1">
      <c r="A522" s="451" t="s">
        <v>8</v>
      </c>
      <c r="B522" s="284" t="s">
        <v>3633</v>
      </c>
      <c r="D522" s="65">
        <f>$BDS$802</f>
        <v>6008.75</v>
      </c>
      <c r="E522" s="451" t="s">
        <v>8</v>
      </c>
      <c r="F522" s="107" t="s">
        <v>2708</v>
      </c>
      <c r="H522" s="65">
        <f>$AMK$808</f>
        <v>4512.3</v>
      </c>
      <c r="I522" s="451" t="s">
        <v>8</v>
      </c>
      <c r="J522" s="284" t="s">
        <v>3640</v>
      </c>
      <c r="L522" s="65">
        <f>$BGM$814</f>
        <v>4531.5999999999995</v>
      </c>
      <c r="M522" s="451" t="s">
        <v>8</v>
      </c>
      <c r="N522" s="284" t="s">
        <v>3618</v>
      </c>
      <c r="P522" s="65">
        <f>$AYE$820</f>
        <v>1766</v>
      </c>
      <c r="Q522" s="451" t="s">
        <v>8</v>
      </c>
      <c r="R522" s="285" t="s">
        <v>11</v>
      </c>
      <c r="T522" s="65">
        <f>$FE$826</f>
        <v>2944.45</v>
      </c>
      <c r="U522" s="451" t="s">
        <v>8</v>
      </c>
      <c r="V522" s="107" t="s">
        <v>683</v>
      </c>
      <c r="X522" s="65">
        <f>$Z$832</f>
        <v>1634.9</v>
      </c>
      <c r="Y522" s="451" t="s">
        <v>8</v>
      </c>
      <c r="Z522" s="284" t="s">
        <v>3635</v>
      </c>
      <c r="AB522" s="65">
        <f>$BEK$838</f>
        <v>1152</v>
      </c>
      <c r="AC522" s="451" t="s">
        <v>8</v>
      </c>
      <c r="AD522" s="107" t="s">
        <v>2733</v>
      </c>
      <c r="AF522" s="65">
        <f>$ANU$844</f>
        <v>818.90000000000009</v>
      </c>
      <c r="AG522" s="451" t="s">
        <v>8</v>
      </c>
      <c r="AH522" s="284" t="s">
        <v>3649</v>
      </c>
      <c r="AJ522" s="65">
        <f>$AZF$850</f>
        <v>636.1</v>
      </c>
      <c r="AK522" s="451" t="s">
        <v>8</v>
      </c>
      <c r="AL522" s="107" t="s">
        <v>3631</v>
      </c>
      <c r="AN522" s="65">
        <f>$BDA$856</f>
        <v>570.79999999999995</v>
      </c>
      <c r="AO522" s="451" t="s">
        <v>8</v>
      </c>
      <c r="AP522" s="285" t="s">
        <v>2325</v>
      </c>
      <c r="AR522" s="65">
        <f>$OE$862</f>
        <v>954.99999999999989</v>
      </c>
      <c r="AS522" s="451" t="s">
        <v>8</v>
      </c>
      <c r="AT522" s="107" t="s">
        <v>2712</v>
      </c>
      <c r="AW522" s="65">
        <f>$AHF$868</f>
        <v>728.09999999999991</v>
      </c>
    </row>
    <row r="523" spans="1:49" s="34" customFormat="1" ht="15.75" customHeight="1">
      <c r="A523" s="451" t="s">
        <v>10</v>
      </c>
      <c r="B523" s="284" t="s">
        <v>3630</v>
      </c>
      <c r="D523" s="65">
        <f>$BCR$802</f>
        <v>5995.9500000000007</v>
      </c>
      <c r="E523" s="451" t="s">
        <v>10</v>
      </c>
      <c r="F523" s="107" t="s">
        <v>2711</v>
      </c>
      <c r="H523" s="65">
        <f>$AKR$808</f>
        <v>4447.3999999999996</v>
      </c>
      <c r="I523" s="451" t="s">
        <v>10</v>
      </c>
      <c r="J523" s="107" t="s">
        <v>153</v>
      </c>
      <c r="L523" s="65">
        <f>$SR$814</f>
        <v>4490.5999999999995</v>
      </c>
      <c r="M523" s="451" t="s">
        <v>10</v>
      </c>
      <c r="N523" s="285" t="s">
        <v>1661</v>
      </c>
      <c r="P523" s="65">
        <f>$CT$820</f>
        <v>1722.6000000000001</v>
      </c>
      <c r="Q523" s="451" t="s">
        <v>10</v>
      </c>
      <c r="R523" s="107" t="s">
        <v>704</v>
      </c>
      <c r="T523" s="65">
        <f>$DC$826</f>
        <v>2882.7</v>
      </c>
      <c r="U523" s="451" t="s">
        <v>10</v>
      </c>
      <c r="V523" s="107" t="s">
        <v>2711</v>
      </c>
      <c r="X523" s="65">
        <f>$AKR$832</f>
        <v>1631.3000000000002</v>
      </c>
      <c r="Y523" s="451" t="s">
        <v>10</v>
      </c>
      <c r="Z523" s="284" t="s">
        <v>3623</v>
      </c>
      <c r="AB523" s="65">
        <f>$BAG$838</f>
        <v>1146.0999999999999</v>
      </c>
      <c r="AC523" s="451" t="s">
        <v>10</v>
      </c>
      <c r="AD523" s="285" t="s">
        <v>1753</v>
      </c>
      <c r="AF523" s="65">
        <f>$NM$844</f>
        <v>810.69999999999993</v>
      </c>
      <c r="AG523" s="451" t="s">
        <v>10</v>
      </c>
      <c r="AH523" s="285" t="s">
        <v>31</v>
      </c>
      <c r="AJ523" s="65">
        <f>$CB$850</f>
        <v>626.29999999999995</v>
      </c>
      <c r="AK523" s="451" t="s">
        <v>10</v>
      </c>
      <c r="AL523" s="107" t="s">
        <v>651</v>
      </c>
      <c r="AN523" s="65">
        <f>$DL$856</f>
        <v>565.6</v>
      </c>
      <c r="AO523" s="451" t="s">
        <v>10</v>
      </c>
      <c r="AP523" s="107" t="s">
        <v>154</v>
      </c>
      <c r="AR523" s="65">
        <f>$AR$862</f>
        <v>948.9</v>
      </c>
      <c r="AS523" s="451" t="s">
        <v>10</v>
      </c>
      <c r="AT523" s="284" t="s">
        <v>142</v>
      </c>
      <c r="AW523" s="65">
        <f>$DU$868</f>
        <v>675.80000000000007</v>
      </c>
    </row>
    <row r="524" spans="1:49" s="34" customFormat="1" ht="15.75" customHeight="1">
      <c r="A524" s="451" t="s">
        <v>12</v>
      </c>
      <c r="B524" s="107" t="s">
        <v>2708</v>
      </c>
      <c r="D524" s="65">
        <f>$AMK$802</f>
        <v>5986.9500000000007</v>
      </c>
      <c r="E524" s="451" t="s">
        <v>12</v>
      </c>
      <c r="F524" s="284" t="s">
        <v>3625</v>
      </c>
      <c r="H524" s="65">
        <f>$BAY$808</f>
        <v>4430.7000000000007</v>
      </c>
      <c r="I524" s="451" t="s">
        <v>12</v>
      </c>
      <c r="J524" s="107" t="s">
        <v>2719</v>
      </c>
      <c r="L524" s="65">
        <f>$AJQ$814</f>
        <v>4474</v>
      </c>
      <c r="M524" s="451" t="s">
        <v>12</v>
      </c>
      <c r="N524" s="107" t="s">
        <v>2710</v>
      </c>
      <c r="P524" s="65">
        <f>$ALA$820</f>
        <v>1721.2999999999997</v>
      </c>
      <c r="Q524" s="451" t="s">
        <v>12</v>
      </c>
      <c r="R524" s="107" t="s">
        <v>2724</v>
      </c>
      <c r="T524" s="65">
        <f>$APE$826</f>
        <v>2845.3</v>
      </c>
      <c r="U524" s="451" t="s">
        <v>12</v>
      </c>
      <c r="V524" s="284" t="s">
        <v>3624</v>
      </c>
      <c r="X524" s="65">
        <f>$BAP$832</f>
        <v>1624.5000000000002</v>
      </c>
      <c r="Y524" s="451" t="s">
        <v>12</v>
      </c>
      <c r="Z524" s="107" t="s">
        <v>653</v>
      </c>
      <c r="AB524" s="65">
        <f>$IZ$838</f>
        <v>1060.1000000000001</v>
      </c>
      <c r="AC524" s="451" t="s">
        <v>12</v>
      </c>
      <c r="AD524" s="107" t="s">
        <v>141</v>
      </c>
      <c r="AF524" s="65">
        <f>$GO$844</f>
        <v>768.5</v>
      </c>
      <c r="AG524" s="451" t="s">
        <v>12</v>
      </c>
      <c r="AH524" s="107" t="s">
        <v>2718</v>
      </c>
      <c r="AJ524" s="65">
        <f>$AMB$850</f>
        <v>591.6</v>
      </c>
      <c r="AK524" s="451" t="s">
        <v>12</v>
      </c>
      <c r="AL524" s="107" t="s">
        <v>2720</v>
      </c>
      <c r="AN524" s="65">
        <f>$AHX$856</f>
        <v>543.30000000000007</v>
      </c>
      <c r="AO524" s="451" t="s">
        <v>12</v>
      </c>
      <c r="AP524" s="284" t="s">
        <v>143</v>
      </c>
      <c r="AR524" s="65">
        <f>$FN$862</f>
        <v>921.7</v>
      </c>
      <c r="AS524" s="451" t="s">
        <v>12</v>
      </c>
      <c r="AT524" s="285" t="s">
        <v>37</v>
      </c>
      <c r="AW524" s="65">
        <f>$EV$868</f>
        <v>640.4</v>
      </c>
    </row>
    <row r="525" spans="1:49" s="34" customFormat="1" ht="15.75" customHeight="1">
      <c r="A525" s="451" t="s">
        <v>14</v>
      </c>
      <c r="B525" s="284" t="s">
        <v>3614</v>
      </c>
      <c r="D525" s="65">
        <f>$AWU$802</f>
        <v>5981.25</v>
      </c>
      <c r="E525" s="451" t="s">
        <v>14</v>
      </c>
      <c r="F525" s="106" t="s">
        <v>1349</v>
      </c>
      <c r="H525" s="65">
        <f>$LT$808</f>
        <v>4376.7</v>
      </c>
      <c r="I525" s="451" t="s">
        <v>14</v>
      </c>
      <c r="J525" s="284" t="s">
        <v>3628</v>
      </c>
      <c r="L525" s="65">
        <f>$BBZ$814</f>
        <v>4362</v>
      </c>
      <c r="M525" s="451" t="s">
        <v>14</v>
      </c>
      <c r="N525" s="285" t="s">
        <v>1</v>
      </c>
      <c r="P525" s="65">
        <f>$UK$820</f>
        <v>1715.3000000000002</v>
      </c>
      <c r="Q525" s="451" t="s">
        <v>14</v>
      </c>
      <c r="R525" s="285" t="s">
        <v>1666</v>
      </c>
      <c r="T525" s="65">
        <f>$ND$826</f>
        <v>2796.7000000000003</v>
      </c>
      <c r="U525" s="451" t="s">
        <v>14</v>
      </c>
      <c r="V525" s="107" t="s">
        <v>2723</v>
      </c>
      <c r="X525" s="65">
        <f>$AGE$832</f>
        <v>1609.7</v>
      </c>
      <c r="Y525" s="451" t="s">
        <v>14</v>
      </c>
      <c r="Z525" s="107" t="s">
        <v>654</v>
      </c>
      <c r="AB525" s="65">
        <f>$HP$838</f>
        <v>1046.9000000000001</v>
      </c>
      <c r="AC525" s="451" t="s">
        <v>14</v>
      </c>
      <c r="AD525" s="107" t="s">
        <v>2196</v>
      </c>
      <c r="AF525" s="65">
        <f>$WV$844</f>
        <v>767.8</v>
      </c>
      <c r="AG525" s="451" t="s">
        <v>14</v>
      </c>
      <c r="AH525" s="107" t="s">
        <v>651</v>
      </c>
      <c r="AJ525" s="65">
        <f>$DL$850</f>
        <v>584.40000000000009</v>
      </c>
      <c r="AK525" s="451" t="s">
        <v>14</v>
      </c>
      <c r="AL525" s="284" t="s">
        <v>142</v>
      </c>
      <c r="AN525" s="65">
        <f>$DU$856</f>
        <v>538.30000000000007</v>
      </c>
      <c r="AO525" s="451" t="s">
        <v>14</v>
      </c>
      <c r="AP525" s="107" t="s">
        <v>2216</v>
      </c>
      <c r="AR525" s="65">
        <f>$TA$862</f>
        <v>890.1</v>
      </c>
      <c r="AS525" s="451" t="s">
        <v>14</v>
      </c>
      <c r="AT525" s="285" t="s">
        <v>1655</v>
      </c>
      <c r="AW525" s="65">
        <f>$ED$868</f>
        <v>623.70000000000005</v>
      </c>
    </row>
    <row r="526" spans="1:49" s="34" customFormat="1" ht="15.75" customHeight="1">
      <c r="A526" s="451" t="s">
        <v>16</v>
      </c>
      <c r="B526" s="284" t="s">
        <v>3629</v>
      </c>
      <c r="D526" s="65">
        <f>$BCI$802</f>
        <v>5981.25</v>
      </c>
      <c r="E526" s="451" t="s">
        <v>16</v>
      </c>
      <c r="F526" s="107" t="s">
        <v>2727</v>
      </c>
      <c r="H526" s="65">
        <f>$APN$808</f>
        <v>4376.5999999999995</v>
      </c>
      <c r="I526" s="451" t="s">
        <v>16</v>
      </c>
      <c r="J526" s="107" t="s">
        <v>2708</v>
      </c>
      <c r="L526" s="65">
        <f>$AMK$814</f>
        <v>4359.7000000000007</v>
      </c>
      <c r="M526" s="451" t="s">
        <v>16</v>
      </c>
      <c r="N526" s="107" t="s">
        <v>2719</v>
      </c>
      <c r="P526" s="65">
        <f>$AJQ$820</f>
        <v>1695.9</v>
      </c>
      <c r="Q526" s="451" t="s">
        <v>16</v>
      </c>
      <c r="R526" s="106" t="s">
        <v>1337</v>
      </c>
      <c r="T526" s="65">
        <f>$H$826</f>
        <v>2794</v>
      </c>
      <c r="U526" s="451" t="s">
        <v>16</v>
      </c>
      <c r="V526" s="107" t="s">
        <v>2725</v>
      </c>
      <c r="X526" s="65">
        <f>$AIP$832</f>
        <v>1593.6</v>
      </c>
      <c r="Y526" s="451" t="s">
        <v>16</v>
      </c>
      <c r="Z526" s="107" t="s">
        <v>2716</v>
      </c>
      <c r="AB526" s="65">
        <f>$AOV$838</f>
        <v>1045.4000000000001</v>
      </c>
      <c r="AC526" s="451" t="s">
        <v>16</v>
      </c>
      <c r="AD526" s="107" t="s">
        <v>2718</v>
      </c>
      <c r="AF526" s="65">
        <f>$AMB$844</f>
        <v>762.9</v>
      </c>
      <c r="AG526" s="451" t="s">
        <v>16</v>
      </c>
      <c r="AH526" s="107" t="s">
        <v>2722</v>
      </c>
      <c r="AJ526" s="65">
        <f>$AIY$850</f>
        <v>576.69999999999993</v>
      </c>
      <c r="AK526" s="451" t="s">
        <v>16</v>
      </c>
      <c r="AL526" s="107" t="s">
        <v>2200</v>
      </c>
      <c r="AN526" s="65">
        <f>$ZY$856</f>
        <v>537.09999999999991</v>
      </c>
      <c r="AO526" s="451" t="s">
        <v>16</v>
      </c>
      <c r="AP526" s="107" t="s">
        <v>2201</v>
      </c>
      <c r="AR526" s="65">
        <f>$ABI$862</f>
        <v>871.90000000000009</v>
      </c>
      <c r="AS526" s="451" t="s">
        <v>16</v>
      </c>
      <c r="AT526" s="107" t="s">
        <v>2210</v>
      </c>
      <c r="AW526" s="65">
        <f>$XE$868</f>
        <v>619.19999999999993</v>
      </c>
    </row>
    <row r="527" spans="1:49" s="34" customFormat="1" ht="15.75" customHeight="1">
      <c r="A527" s="451" t="s">
        <v>18</v>
      </c>
      <c r="B527" s="106" t="s">
        <v>1345</v>
      </c>
      <c r="D527" s="65">
        <f>$PO$802</f>
        <v>5981.25</v>
      </c>
      <c r="E527" s="451" t="s">
        <v>18</v>
      </c>
      <c r="F527" s="285" t="s">
        <v>1653</v>
      </c>
      <c r="H527" s="65">
        <f>$FW$808</f>
        <v>4362.8</v>
      </c>
      <c r="I527" s="451" t="s">
        <v>18</v>
      </c>
      <c r="J527" s="107" t="s">
        <v>2712</v>
      </c>
      <c r="L527" s="65">
        <f>$AHF$814</f>
        <v>4329</v>
      </c>
      <c r="M527" s="451" t="s">
        <v>18</v>
      </c>
      <c r="N527" s="107" t="s">
        <v>669</v>
      </c>
      <c r="P527" s="65">
        <f>$ML$820</f>
        <v>1677.3999999999999</v>
      </c>
      <c r="Q527" s="451" t="s">
        <v>18</v>
      </c>
      <c r="R527" s="284" t="s">
        <v>3633</v>
      </c>
      <c r="T527" s="65">
        <f>$BDS$826</f>
        <v>2792.7000000000003</v>
      </c>
      <c r="U527" s="451" t="s">
        <v>18</v>
      </c>
      <c r="V527" s="107" t="s">
        <v>154</v>
      </c>
      <c r="X527" s="65">
        <f>$AR$832</f>
        <v>1566.6999999999998</v>
      </c>
      <c r="Y527" s="451" t="s">
        <v>18</v>
      </c>
      <c r="Z527" s="284" t="s">
        <v>3639</v>
      </c>
      <c r="AB527" s="65">
        <f>$BFU$838</f>
        <v>1037.7</v>
      </c>
      <c r="AC527" s="451" t="s">
        <v>18</v>
      </c>
      <c r="AD527" s="284" t="s">
        <v>3630</v>
      </c>
      <c r="AF527" s="65">
        <f>$BCR$844</f>
        <v>762.4</v>
      </c>
      <c r="AG527" s="451" t="s">
        <v>18</v>
      </c>
      <c r="AH527" s="107" t="s">
        <v>2724</v>
      </c>
      <c r="AJ527" s="65">
        <f>$APE$850</f>
        <v>573.79999999999995</v>
      </c>
      <c r="AK527" s="451" t="s">
        <v>18</v>
      </c>
      <c r="AL527" s="285" t="s">
        <v>17</v>
      </c>
      <c r="AN527" s="65">
        <f>$EM$856</f>
        <v>535.9</v>
      </c>
      <c r="AO527" s="451" t="s">
        <v>18</v>
      </c>
      <c r="AP527" s="285" t="s">
        <v>17</v>
      </c>
      <c r="AR527" s="65">
        <f>$EM$862</f>
        <v>850.40000000000009</v>
      </c>
      <c r="AS527" s="451" t="s">
        <v>18</v>
      </c>
      <c r="AT527" s="106" t="s">
        <v>1337</v>
      </c>
      <c r="AW527" s="65">
        <f>$H$868</f>
        <v>603</v>
      </c>
    </row>
    <row r="528" spans="1:49" s="34" customFormat="1" ht="15.75" customHeight="1">
      <c r="A528" s="451" t="s">
        <v>20</v>
      </c>
      <c r="B528" s="285" t="s">
        <v>1655</v>
      </c>
      <c r="D528" s="65">
        <f>$ED$802</f>
        <v>5981.25</v>
      </c>
      <c r="E528" s="451" t="s">
        <v>20</v>
      </c>
      <c r="F528" s="106" t="s">
        <v>1342</v>
      </c>
      <c r="H528" s="65">
        <f>$IH$808</f>
        <v>4322.3</v>
      </c>
      <c r="I528" s="451" t="s">
        <v>20</v>
      </c>
      <c r="J528" s="107" t="s">
        <v>682</v>
      </c>
      <c r="L528" s="65">
        <f>$HY$814</f>
        <v>4323.6000000000004</v>
      </c>
      <c r="M528" s="451" t="s">
        <v>20</v>
      </c>
      <c r="N528" s="285" t="s">
        <v>1655</v>
      </c>
      <c r="P528" s="65">
        <f>$ED$820</f>
        <v>1656.2</v>
      </c>
      <c r="Q528" s="451" t="s">
        <v>20</v>
      </c>
      <c r="R528" s="107" t="s">
        <v>653</v>
      </c>
      <c r="T528" s="65">
        <f>$IZ$826</f>
        <v>2768</v>
      </c>
      <c r="U528" s="451" t="s">
        <v>20</v>
      </c>
      <c r="V528" s="107" t="s">
        <v>2216</v>
      </c>
      <c r="X528" s="65">
        <f>$TA$832</f>
        <v>1565.3999999999999</v>
      </c>
      <c r="Y528" s="451" t="s">
        <v>20</v>
      </c>
      <c r="Z528" s="284" t="s">
        <v>3633</v>
      </c>
      <c r="AB528" s="65">
        <f>$BDS$838</f>
        <v>1020.4</v>
      </c>
      <c r="AC528" s="451" t="s">
        <v>20</v>
      </c>
      <c r="AD528" s="107" t="s">
        <v>2220</v>
      </c>
      <c r="AF528" s="65">
        <f>$YF$844</f>
        <v>753.3</v>
      </c>
      <c r="AG528" s="451" t="s">
        <v>20</v>
      </c>
      <c r="AH528" s="106" t="s">
        <v>1344</v>
      </c>
      <c r="AJ528" s="65">
        <f>$GX$850</f>
        <v>570.1</v>
      </c>
      <c r="AK528" s="451" t="s">
        <v>20</v>
      </c>
      <c r="AL528" s="284" t="s">
        <v>3625</v>
      </c>
      <c r="AN528" s="65">
        <f>$BAY$856</f>
        <v>518.5</v>
      </c>
      <c r="AO528" s="451" t="s">
        <v>20</v>
      </c>
      <c r="AP528" s="107" t="s">
        <v>687</v>
      </c>
      <c r="AR528" s="65">
        <f>$BS$862</f>
        <v>832.15</v>
      </c>
      <c r="AS528" s="451" t="s">
        <v>20</v>
      </c>
      <c r="AT528" s="284" t="s">
        <v>3633</v>
      </c>
      <c r="AW528" s="65">
        <f>$BDS$868</f>
        <v>591.09999999999991</v>
      </c>
    </row>
    <row r="529" spans="1:49" s="34" customFormat="1" ht="15.75" customHeight="1">
      <c r="A529" s="451" t="s">
        <v>22</v>
      </c>
      <c r="B529" s="284" t="s">
        <v>3638</v>
      </c>
      <c r="D529" s="65">
        <f>$BFL$802</f>
        <v>5981.25</v>
      </c>
      <c r="E529" s="451" t="s">
        <v>22</v>
      </c>
      <c r="F529" s="106" t="s">
        <v>1345</v>
      </c>
      <c r="H529" s="65">
        <f>$PO$808</f>
        <v>4309.3</v>
      </c>
      <c r="I529" s="451" t="s">
        <v>22</v>
      </c>
      <c r="J529" s="107" t="s">
        <v>2726</v>
      </c>
      <c r="L529" s="65">
        <f>$AKI$814</f>
        <v>4240.0999999999995</v>
      </c>
      <c r="M529" s="451" t="s">
        <v>22</v>
      </c>
      <c r="N529" s="284" t="s">
        <v>3621</v>
      </c>
      <c r="P529" s="65">
        <f>$AZO$820</f>
        <v>1652</v>
      </c>
      <c r="Q529" s="451" t="s">
        <v>22</v>
      </c>
      <c r="R529" s="107" t="s">
        <v>141</v>
      </c>
      <c r="T529" s="65">
        <f>$GO$826</f>
        <v>2736.5</v>
      </c>
      <c r="U529" s="451" t="s">
        <v>22</v>
      </c>
      <c r="V529" s="107" t="s">
        <v>2710</v>
      </c>
      <c r="X529" s="65">
        <f>$ALA$832</f>
        <v>1546.8</v>
      </c>
      <c r="Y529" s="451" t="s">
        <v>22</v>
      </c>
      <c r="Z529" s="106" t="s">
        <v>1351</v>
      </c>
      <c r="AB529" s="65">
        <f>$AI$838</f>
        <v>1013.5999999999999</v>
      </c>
      <c r="AC529" s="451" t="s">
        <v>22</v>
      </c>
      <c r="AD529" s="285" t="s">
        <v>25</v>
      </c>
      <c r="AF529" s="65">
        <f>$BA$844</f>
        <v>753.2</v>
      </c>
      <c r="AG529" s="451" t="s">
        <v>22</v>
      </c>
      <c r="AH529" s="284" t="s">
        <v>3626</v>
      </c>
      <c r="AJ529" s="65">
        <f>$BBH$850</f>
        <v>568.5</v>
      </c>
      <c r="AK529" s="451" t="s">
        <v>22</v>
      </c>
      <c r="AL529" s="285" t="s">
        <v>11</v>
      </c>
      <c r="AN529" s="65">
        <f>$FE$856</f>
        <v>517.1</v>
      </c>
      <c r="AO529" s="451" t="s">
        <v>22</v>
      </c>
      <c r="AP529" s="107" t="s">
        <v>2719</v>
      </c>
      <c r="AR529" s="65">
        <f>$AJQ$862</f>
        <v>822.5</v>
      </c>
      <c r="AS529" s="451" t="s">
        <v>22</v>
      </c>
      <c r="AT529" s="285" t="s">
        <v>33</v>
      </c>
      <c r="AW529" s="65">
        <f>$CK$868</f>
        <v>591.09999999999991</v>
      </c>
    </row>
    <row r="530" spans="1:49" s="34" customFormat="1" ht="15.75" customHeight="1">
      <c r="A530" s="451" t="s">
        <v>24</v>
      </c>
      <c r="B530" s="284" t="s">
        <v>3625</v>
      </c>
      <c r="D530" s="65">
        <f>$BAY$802</f>
        <v>5979.85</v>
      </c>
      <c r="E530" s="451" t="s">
        <v>24</v>
      </c>
      <c r="F530" s="107" t="s">
        <v>3679</v>
      </c>
      <c r="H530" s="65">
        <f>$BGD$808</f>
        <v>4291.3</v>
      </c>
      <c r="I530" s="451" t="s">
        <v>24</v>
      </c>
      <c r="J530" s="107" t="s">
        <v>667</v>
      </c>
      <c r="L530" s="65">
        <f>$JR$814</f>
        <v>4085.1000000000004</v>
      </c>
      <c r="M530" s="451" t="s">
        <v>24</v>
      </c>
      <c r="N530" s="107" t="s">
        <v>700</v>
      </c>
      <c r="P530" s="65">
        <f>$NV$820</f>
        <v>1644.7</v>
      </c>
      <c r="Q530" s="451" t="s">
        <v>24</v>
      </c>
      <c r="R530" s="107" t="s">
        <v>654</v>
      </c>
      <c r="T530" s="65">
        <f>$HP$826</f>
        <v>2735.6</v>
      </c>
      <c r="U530" s="451" t="s">
        <v>24</v>
      </c>
      <c r="V530" s="107" t="s">
        <v>2203</v>
      </c>
      <c r="X530" s="65">
        <f>$WM$832</f>
        <v>1530.1</v>
      </c>
      <c r="Y530" s="451" t="s">
        <v>24</v>
      </c>
      <c r="Z530" s="107" t="s">
        <v>683</v>
      </c>
      <c r="AB530" s="65">
        <f>$Z$838</f>
        <v>996.80000000000007</v>
      </c>
      <c r="AC530" s="451" t="s">
        <v>24</v>
      </c>
      <c r="AD530" s="106" t="s">
        <v>1337</v>
      </c>
      <c r="AF530" s="65">
        <f>$H$844</f>
        <v>746.1</v>
      </c>
      <c r="AG530" s="451" t="s">
        <v>24</v>
      </c>
      <c r="AH530" s="107" t="s">
        <v>2193</v>
      </c>
      <c r="AJ530" s="65">
        <f>$ASZ$850</f>
        <v>566.70000000000005</v>
      </c>
      <c r="AK530" s="451" t="s">
        <v>24</v>
      </c>
      <c r="AL530" s="284" t="s">
        <v>3641</v>
      </c>
      <c r="AN530" s="65">
        <f>$BGV$856</f>
        <v>516.1</v>
      </c>
      <c r="AO530" s="451" t="s">
        <v>24</v>
      </c>
      <c r="AP530" s="107" t="s">
        <v>2717</v>
      </c>
      <c r="AR530" s="65">
        <f>$ANC$862</f>
        <v>822.15</v>
      </c>
      <c r="AS530" s="451" t="s">
        <v>24</v>
      </c>
      <c r="AT530" s="284" t="s">
        <v>3630</v>
      </c>
      <c r="AW530" s="65">
        <f>$BCR$868</f>
        <v>589.69999999999993</v>
      </c>
    </row>
    <row r="531" spans="1:49" s="34" customFormat="1" ht="15.75" customHeight="1">
      <c r="A531" s="451" t="s">
        <v>26</v>
      </c>
      <c r="B531" s="107" t="s">
        <v>2203</v>
      </c>
      <c r="D531" s="65">
        <f>$WM$802</f>
        <v>5958</v>
      </c>
      <c r="E531" s="451" t="s">
        <v>26</v>
      </c>
      <c r="F531" s="285" t="s">
        <v>1655</v>
      </c>
      <c r="H531" s="65">
        <f>$ED$808</f>
        <v>4291.3</v>
      </c>
      <c r="I531" s="451" t="s">
        <v>26</v>
      </c>
      <c r="J531" s="107" t="s">
        <v>155</v>
      </c>
      <c r="L531" s="65">
        <f>$BJ$814</f>
        <v>4002.3</v>
      </c>
      <c r="M531" s="451" t="s">
        <v>26</v>
      </c>
      <c r="N531" s="285" t="s">
        <v>33</v>
      </c>
      <c r="P531" s="65">
        <f>$CK$820</f>
        <v>1633.4</v>
      </c>
      <c r="Q531" s="451" t="s">
        <v>26</v>
      </c>
      <c r="R531" s="107" t="s">
        <v>154</v>
      </c>
      <c r="T531" s="65">
        <f>$AR$826</f>
        <v>2731.1000000000004</v>
      </c>
      <c r="U531" s="451" t="s">
        <v>26</v>
      </c>
      <c r="V531" s="106" t="s">
        <v>1344</v>
      </c>
      <c r="X531" s="65">
        <f>$GX$832</f>
        <v>1526.6000000000001</v>
      </c>
      <c r="Y531" s="451" t="s">
        <v>26</v>
      </c>
      <c r="Z531" s="107" t="s">
        <v>3679</v>
      </c>
      <c r="AB531" s="65">
        <f>$BGD$838</f>
        <v>995.19999999999993</v>
      </c>
      <c r="AC531" s="451" t="s">
        <v>26</v>
      </c>
      <c r="AD531" s="285" t="s">
        <v>1671</v>
      </c>
      <c r="AF531" s="65">
        <f>$RQ$844</f>
        <v>742.8</v>
      </c>
      <c r="AG531" s="451" t="s">
        <v>26</v>
      </c>
      <c r="AH531" s="285" t="s">
        <v>23</v>
      </c>
      <c r="AJ531" s="65">
        <f>$OW$850</f>
        <v>565.6</v>
      </c>
      <c r="AK531" s="451" t="s">
        <v>26</v>
      </c>
      <c r="AL531" s="107" t="s">
        <v>2717</v>
      </c>
      <c r="AN531" s="65">
        <f>$ANC$856</f>
        <v>505.6</v>
      </c>
      <c r="AO531" s="451" t="s">
        <v>26</v>
      </c>
      <c r="AP531" s="107" t="s">
        <v>2202</v>
      </c>
      <c r="AR531" s="65">
        <f>$YO$862</f>
        <v>805.30000000000007</v>
      </c>
      <c r="AS531" s="451" t="s">
        <v>26</v>
      </c>
      <c r="AT531" s="107" t="s">
        <v>2710</v>
      </c>
      <c r="AW531" s="65">
        <f>$ALA$868</f>
        <v>586</v>
      </c>
    </row>
    <row r="532" spans="1:49" s="34" customFormat="1" ht="15.75" customHeight="1">
      <c r="A532" s="451" t="s">
        <v>28</v>
      </c>
      <c r="B532" s="285" t="s">
        <v>37</v>
      </c>
      <c r="D532" s="65">
        <f>$EV$802</f>
        <v>5955.5</v>
      </c>
      <c r="E532" s="451" t="s">
        <v>28</v>
      </c>
      <c r="F532" s="284" t="s">
        <v>3633</v>
      </c>
      <c r="H532" s="65">
        <f>$BDS$808</f>
        <v>4250.2000000000007</v>
      </c>
      <c r="I532" s="451" t="s">
        <v>28</v>
      </c>
      <c r="J532" s="284" t="s">
        <v>3614</v>
      </c>
      <c r="L532" s="65">
        <f>$AWU$814</f>
        <v>3997.1</v>
      </c>
      <c r="M532" s="451" t="s">
        <v>28</v>
      </c>
      <c r="N532" s="107" t="s">
        <v>155</v>
      </c>
      <c r="P532" s="65">
        <f>$BJ$820</f>
        <v>1602.1</v>
      </c>
      <c r="Q532" s="451" t="s">
        <v>28</v>
      </c>
      <c r="R532" s="107" t="s">
        <v>2721</v>
      </c>
      <c r="T532" s="65">
        <f>$AMT$826</f>
        <v>2708</v>
      </c>
      <c r="U532" s="451" t="s">
        <v>28</v>
      </c>
      <c r="V532" s="284" t="s">
        <v>3649</v>
      </c>
      <c r="X532" s="65">
        <f>$AZF$832</f>
        <v>1526.1</v>
      </c>
      <c r="Y532" s="451" t="s">
        <v>28</v>
      </c>
      <c r="Z532" s="107" t="s">
        <v>2722</v>
      </c>
      <c r="AB532" s="65">
        <f>$AIY$838</f>
        <v>992.4</v>
      </c>
      <c r="AC532" s="451" t="s">
        <v>28</v>
      </c>
      <c r="AD532" s="107" t="s">
        <v>3627</v>
      </c>
      <c r="AF532" s="65">
        <f>$BBQ$844</f>
        <v>738.4</v>
      </c>
      <c r="AG532" s="451" t="s">
        <v>28</v>
      </c>
      <c r="AH532" s="107" t="s">
        <v>3627</v>
      </c>
      <c r="AJ532" s="65">
        <f>$BBQ$850</f>
        <v>562.59999999999991</v>
      </c>
      <c r="AK532" s="451" t="s">
        <v>28</v>
      </c>
      <c r="AL532" s="107" t="s">
        <v>2723</v>
      </c>
      <c r="AN532" s="65">
        <f>$AGE$856</f>
        <v>505.6</v>
      </c>
      <c r="AO532" s="451" t="s">
        <v>28</v>
      </c>
      <c r="AP532" s="107" t="s">
        <v>2195</v>
      </c>
      <c r="AR532" s="65">
        <f>$XN$862</f>
        <v>801</v>
      </c>
      <c r="AS532" s="451" t="s">
        <v>28</v>
      </c>
      <c r="AT532" s="107" t="s">
        <v>694</v>
      </c>
      <c r="AW532" s="65">
        <f>$RH$868</f>
        <v>582.1</v>
      </c>
    </row>
    <row r="533" spans="1:49" s="34" customFormat="1" ht="15.75" customHeight="1">
      <c r="A533" s="451" t="s">
        <v>30</v>
      </c>
      <c r="B533" s="284" t="s">
        <v>3628</v>
      </c>
      <c r="D533" s="65">
        <f>$BBZ$802</f>
        <v>5951.6</v>
      </c>
      <c r="E533" s="451" t="s">
        <v>30</v>
      </c>
      <c r="F533" s="285" t="s">
        <v>25</v>
      </c>
      <c r="H533" s="65">
        <f>$BA$808</f>
        <v>4229.8</v>
      </c>
      <c r="I533" s="451" t="s">
        <v>30</v>
      </c>
      <c r="J533" s="107" t="s">
        <v>2710</v>
      </c>
      <c r="L533" s="65">
        <f>$ALA$814</f>
        <v>3990.1000000000004</v>
      </c>
      <c r="M533" s="451" t="s">
        <v>30</v>
      </c>
      <c r="N533" s="107" t="s">
        <v>2727</v>
      </c>
      <c r="P533" s="65">
        <f>$APN$820</f>
        <v>1599.2</v>
      </c>
      <c r="Q533" s="451" t="s">
        <v>30</v>
      </c>
      <c r="R533" s="107" t="s">
        <v>2718</v>
      </c>
      <c r="T533" s="65">
        <f>$AMB$826</f>
        <v>2668.7999999999997</v>
      </c>
      <c r="U533" s="451" t="s">
        <v>30</v>
      </c>
      <c r="V533" s="107" t="s">
        <v>654</v>
      </c>
      <c r="X533" s="65">
        <f>$HP$832</f>
        <v>1519.8</v>
      </c>
      <c r="Y533" s="451" t="s">
        <v>30</v>
      </c>
      <c r="Z533" s="284" t="s">
        <v>3620</v>
      </c>
      <c r="AB533" s="65">
        <f>$AYW$838</f>
        <v>980.99999999999989</v>
      </c>
      <c r="AC533" s="451" t="s">
        <v>30</v>
      </c>
      <c r="AD533" s="284" t="s">
        <v>3625</v>
      </c>
      <c r="AF533" s="65">
        <f>$BAY$844</f>
        <v>726.8</v>
      </c>
      <c r="AG533" s="451" t="s">
        <v>30</v>
      </c>
      <c r="AH533" s="284" t="s">
        <v>3618</v>
      </c>
      <c r="AJ533" s="65">
        <f>$AYE$850</f>
        <v>561.40000000000009</v>
      </c>
      <c r="AK533" s="451" t="s">
        <v>30</v>
      </c>
      <c r="AL533" s="107" t="s">
        <v>2722</v>
      </c>
      <c r="AN533" s="65">
        <f>$AIY$856</f>
        <v>505.6</v>
      </c>
      <c r="AO533" s="451" t="s">
        <v>30</v>
      </c>
      <c r="AP533" s="285" t="s">
        <v>1655</v>
      </c>
      <c r="AR533" s="65">
        <f>$ED$862</f>
        <v>800.8</v>
      </c>
      <c r="AS533" s="451" t="s">
        <v>30</v>
      </c>
      <c r="AT533" s="107" t="s">
        <v>2711</v>
      </c>
      <c r="AW533" s="65">
        <f>$AKR$868</f>
        <v>569.70000000000005</v>
      </c>
    </row>
    <row r="534" spans="1:49" s="34" customFormat="1" ht="15.75" customHeight="1">
      <c r="A534" s="451" t="s">
        <v>32</v>
      </c>
      <c r="B534" s="107" t="s">
        <v>2198</v>
      </c>
      <c r="D534" s="65">
        <f>$ABR$802</f>
        <v>5930.55</v>
      </c>
      <c r="E534" s="451" t="s">
        <v>32</v>
      </c>
      <c r="F534" s="107" t="s">
        <v>2732</v>
      </c>
      <c r="H534" s="65">
        <f>$AQO$808</f>
        <v>4226.4999999999991</v>
      </c>
      <c r="I534" s="451" t="s">
        <v>32</v>
      </c>
      <c r="J534" s="107" t="s">
        <v>2709</v>
      </c>
      <c r="L534" s="65">
        <f>$ANL$814</f>
        <v>3968.7000000000003</v>
      </c>
      <c r="M534" s="451" t="s">
        <v>32</v>
      </c>
      <c r="N534" s="107" t="s">
        <v>2203</v>
      </c>
      <c r="P534" s="65">
        <f>$WM$820</f>
        <v>1576.3999999999999</v>
      </c>
      <c r="Q534" s="451" t="s">
        <v>32</v>
      </c>
      <c r="R534" s="106" t="s">
        <v>1342</v>
      </c>
      <c r="T534" s="65">
        <f>$IH$826</f>
        <v>2641.9000000000005</v>
      </c>
      <c r="U534" s="451" t="s">
        <v>32</v>
      </c>
      <c r="V534" s="107" t="s">
        <v>651</v>
      </c>
      <c r="X534" s="65">
        <f>$DL$832</f>
        <v>1504.8999999999999</v>
      </c>
      <c r="Y534" s="451" t="s">
        <v>32</v>
      </c>
      <c r="Z534" s="107" t="s">
        <v>651</v>
      </c>
      <c r="AB534" s="65">
        <f>$DL$838</f>
        <v>968.80000000000007</v>
      </c>
      <c r="AC534" s="451" t="s">
        <v>32</v>
      </c>
      <c r="AD534" s="107" t="s">
        <v>2719</v>
      </c>
      <c r="AF534" s="65">
        <f>$AJQ$844</f>
        <v>726.19999999999993</v>
      </c>
      <c r="AG534" s="451" t="s">
        <v>32</v>
      </c>
      <c r="AH534" s="107" t="s">
        <v>2195</v>
      </c>
      <c r="AJ534" s="65">
        <f>$XN$850</f>
        <v>557.6</v>
      </c>
      <c r="AK534" s="451" t="s">
        <v>32</v>
      </c>
      <c r="AL534" s="107" t="s">
        <v>3679</v>
      </c>
      <c r="AN534" s="65">
        <f>$BGD$856</f>
        <v>488.90000000000003</v>
      </c>
      <c r="AO534" s="451" t="s">
        <v>32</v>
      </c>
      <c r="AP534" s="106" t="s">
        <v>1337</v>
      </c>
      <c r="AR534" s="65">
        <f>$H$862</f>
        <v>780.3</v>
      </c>
      <c r="AS534" s="451" t="s">
        <v>32</v>
      </c>
      <c r="AT534" s="285" t="s">
        <v>1664</v>
      </c>
      <c r="AW534" s="65">
        <f>$QG$868</f>
        <v>550.9</v>
      </c>
    </row>
    <row r="535" spans="1:49" s="34" customFormat="1" ht="15.75" customHeight="1">
      <c r="A535" s="451" t="s">
        <v>34</v>
      </c>
      <c r="B535" s="284" t="s">
        <v>3618</v>
      </c>
      <c r="D535" s="65">
        <f>$AYE$802</f>
        <v>5929.1500000000005</v>
      </c>
      <c r="E535" s="451" t="s">
        <v>34</v>
      </c>
      <c r="F535" s="284" t="s">
        <v>3626</v>
      </c>
      <c r="H535" s="65">
        <f>$BBH$808</f>
        <v>4196.5</v>
      </c>
      <c r="I535" s="451" t="s">
        <v>34</v>
      </c>
      <c r="J535" s="285" t="s">
        <v>1664</v>
      </c>
      <c r="L535" s="65">
        <f>$QG$814</f>
        <v>3954.0000000000005</v>
      </c>
      <c r="M535" s="451" t="s">
        <v>34</v>
      </c>
      <c r="N535" s="284" t="s">
        <v>3623</v>
      </c>
      <c r="P535" s="65">
        <f>$BAG$820</f>
        <v>1548.3</v>
      </c>
      <c r="Q535" s="451" t="s">
        <v>34</v>
      </c>
      <c r="R535" s="285" t="s">
        <v>31</v>
      </c>
      <c r="T535" s="65">
        <f>$CB$826</f>
        <v>2605.9500000000003</v>
      </c>
      <c r="U535" s="451" t="s">
        <v>34</v>
      </c>
      <c r="V535" s="107" t="s">
        <v>3627</v>
      </c>
      <c r="X535" s="65">
        <f>$BBQ$832</f>
        <v>1497.4999999999998</v>
      </c>
      <c r="Y535" s="451" t="s">
        <v>34</v>
      </c>
      <c r="Z535" s="107" t="s">
        <v>658</v>
      </c>
      <c r="AB535" s="65">
        <f>$KA$838</f>
        <v>965.40000000000009</v>
      </c>
      <c r="AC535" s="451" t="s">
        <v>34</v>
      </c>
      <c r="AD535" s="107" t="s">
        <v>2717</v>
      </c>
      <c r="AF535" s="65">
        <f>$ANC$844</f>
        <v>724.59999999999991</v>
      </c>
      <c r="AG535" s="451" t="s">
        <v>34</v>
      </c>
      <c r="AH535" s="284" t="s">
        <v>3624</v>
      </c>
      <c r="AJ535" s="65">
        <f>$BAP$850</f>
        <v>542.70000000000005</v>
      </c>
      <c r="AK535" s="451" t="s">
        <v>34</v>
      </c>
      <c r="AL535" s="284" t="s">
        <v>3632</v>
      </c>
      <c r="AN535" s="65">
        <f>$BDJ$856</f>
        <v>470.7</v>
      </c>
      <c r="AO535" s="451" t="s">
        <v>34</v>
      </c>
      <c r="AP535" s="107" t="s">
        <v>667</v>
      </c>
      <c r="AR535" s="65">
        <f>$JR$862</f>
        <v>775.8</v>
      </c>
      <c r="AS535" s="451" t="s">
        <v>34</v>
      </c>
      <c r="AT535" s="107" t="s">
        <v>667</v>
      </c>
      <c r="AW535" s="65">
        <f>$JR$868</f>
        <v>550.79999999999995</v>
      </c>
    </row>
    <row r="536" spans="1:49" s="34" customFormat="1" ht="15.75" customHeight="1">
      <c r="A536" s="451" t="s">
        <v>36</v>
      </c>
      <c r="B536" s="107" t="s">
        <v>2197</v>
      </c>
      <c r="D536" s="65">
        <f>$ADK$802</f>
        <v>5922.75</v>
      </c>
      <c r="E536" s="451" t="s">
        <v>36</v>
      </c>
      <c r="F536" s="107" t="s">
        <v>2710</v>
      </c>
      <c r="H536" s="65">
        <f>$ALA$808</f>
        <v>4188.6000000000004</v>
      </c>
      <c r="I536" s="451" t="s">
        <v>36</v>
      </c>
      <c r="J536" s="284" t="s">
        <v>21</v>
      </c>
      <c r="L536" s="65">
        <f>$Q$814</f>
        <v>3952.7000000000003</v>
      </c>
      <c r="M536" s="451" t="s">
        <v>36</v>
      </c>
      <c r="N536" s="107" t="s">
        <v>2728</v>
      </c>
      <c r="P536" s="65">
        <f>$AGN$820</f>
        <v>1547.2</v>
      </c>
      <c r="Q536" s="451" t="s">
        <v>36</v>
      </c>
      <c r="R536" s="284" t="s">
        <v>3632</v>
      </c>
      <c r="T536" s="65">
        <f>$BDJ$826</f>
        <v>2602.3999999999996</v>
      </c>
      <c r="U536" s="451" t="s">
        <v>36</v>
      </c>
      <c r="V536" s="106" t="s">
        <v>1351</v>
      </c>
      <c r="X536" s="65">
        <f>$AI$832</f>
        <v>1491.3000000000002</v>
      </c>
      <c r="Y536" s="451" t="s">
        <v>36</v>
      </c>
      <c r="Z536" s="284" t="s">
        <v>143</v>
      </c>
      <c r="AB536" s="65">
        <f>$FN$838</f>
        <v>953.3</v>
      </c>
      <c r="AC536" s="451" t="s">
        <v>36</v>
      </c>
      <c r="AD536" s="284" t="s">
        <v>3629</v>
      </c>
      <c r="AF536" s="65">
        <f>$BCI$844</f>
        <v>723.5</v>
      </c>
      <c r="AG536" s="451" t="s">
        <v>36</v>
      </c>
      <c r="AH536" s="284" t="s">
        <v>3638</v>
      </c>
      <c r="AJ536" s="65">
        <f>$BFL$850</f>
        <v>542.5</v>
      </c>
      <c r="AK536" s="451" t="s">
        <v>36</v>
      </c>
      <c r="AL536" s="107" t="s">
        <v>2715</v>
      </c>
      <c r="AN536" s="65">
        <f>$AHO$856</f>
        <v>470.5</v>
      </c>
      <c r="AO536" s="451" t="s">
        <v>36</v>
      </c>
      <c r="AP536" s="106" t="s">
        <v>1349</v>
      </c>
      <c r="AR536" s="65">
        <f>$LT$862</f>
        <v>774.09999999999991</v>
      </c>
      <c r="AS536" s="451" t="s">
        <v>36</v>
      </c>
      <c r="AT536" s="284" t="s">
        <v>3623</v>
      </c>
      <c r="AW536" s="65">
        <f>$BAG$868</f>
        <v>546.6</v>
      </c>
    </row>
    <row r="537" spans="1:49" s="34" customFormat="1" ht="15.75" customHeight="1">
      <c r="A537" s="451" t="s">
        <v>38</v>
      </c>
      <c r="B537" s="107" t="s">
        <v>686</v>
      </c>
      <c r="D537" s="65">
        <f>$PX$802</f>
        <v>5922.75</v>
      </c>
      <c r="E537" s="451" t="s">
        <v>38</v>
      </c>
      <c r="F537" s="107" t="s">
        <v>651</v>
      </c>
      <c r="H537" s="65">
        <f>$DL$808</f>
        <v>4179.6000000000004</v>
      </c>
      <c r="I537" s="451" t="s">
        <v>38</v>
      </c>
      <c r="J537" s="107" t="s">
        <v>2210</v>
      </c>
      <c r="L537" s="65">
        <f>$XE$814</f>
        <v>3912.5000000000005</v>
      </c>
      <c r="M537" s="451" t="s">
        <v>38</v>
      </c>
      <c r="N537" s="107" t="s">
        <v>180</v>
      </c>
      <c r="P537" s="65">
        <f>$ZP$820</f>
        <v>1540</v>
      </c>
      <c r="Q537" s="451" t="s">
        <v>38</v>
      </c>
      <c r="R537" s="285" t="s">
        <v>1668</v>
      </c>
      <c r="T537" s="65">
        <f>$PF$826</f>
        <v>2570.65</v>
      </c>
      <c r="U537" s="451" t="s">
        <v>38</v>
      </c>
      <c r="V537" s="285" t="s">
        <v>17</v>
      </c>
      <c r="X537" s="65">
        <f>$EM$832</f>
        <v>1488.4</v>
      </c>
      <c r="Y537" s="451" t="s">
        <v>38</v>
      </c>
      <c r="Z537" s="107" t="s">
        <v>2720</v>
      </c>
      <c r="AB537" s="65">
        <f>$AHX$838</f>
        <v>950.39999999999986</v>
      </c>
      <c r="AC537" s="451" t="s">
        <v>38</v>
      </c>
      <c r="AD537" s="284" t="s">
        <v>3623</v>
      </c>
      <c r="AF537" s="65">
        <f>$BAG$844</f>
        <v>715.19999999999993</v>
      </c>
      <c r="AG537" s="451" t="s">
        <v>38</v>
      </c>
      <c r="AH537" s="107" t="s">
        <v>2723</v>
      </c>
      <c r="AJ537" s="65">
        <f>$AGE$850</f>
        <v>542.20000000000005</v>
      </c>
      <c r="AK537" s="451" t="s">
        <v>38</v>
      </c>
      <c r="AL537" s="285" t="s">
        <v>1664</v>
      </c>
      <c r="AN537" s="65">
        <f>$QG$856</f>
        <v>469.70000000000005</v>
      </c>
      <c r="AO537" s="451" t="s">
        <v>38</v>
      </c>
      <c r="AP537" s="107" t="s">
        <v>2715</v>
      </c>
      <c r="AR537" s="65">
        <f>$AHO$862</f>
        <v>769.2</v>
      </c>
      <c r="AS537" s="451" t="s">
        <v>38</v>
      </c>
      <c r="AT537" s="285" t="s">
        <v>1661</v>
      </c>
      <c r="AW537" s="65">
        <f>$CT$868</f>
        <v>546.29999999999995</v>
      </c>
    </row>
    <row r="538" spans="1:49" s="34" customFormat="1" ht="15.75" customHeight="1">
      <c r="A538" s="451" t="s">
        <v>145</v>
      </c>
      <c r="B538" s="284" t="s">
        <v>3637</v>
      </c>
      <c r="D538" s="65">
        <f>$BFC$802</f>
        <v>5918.05</v>
      </c>
      <c r="E538" s="451" t="s">
        <v>145</v>
      </c>
      <c r="F538" s="107" t="s">
        <v>2724</v>
      </c>
      <c r="H538" s="65">
        <f>$APE$808</f>
        <v>4170.9000000000005</v>
      </c>
      <c r="I538" s="451" t="s">
        <v>145</v>
      </c>
      <c r="J538" s="107" t="s">
        <v>154</v>
      </c>
      <c r="L538" s="65">
        <f>$AR$814</f>
        <v>3884.2000000000003</v>
      </c>
      <c r="M538" s="451" t="s">
        <v>145</v>
      </c>
      <c r="N538" s="107" t="s">
        <v>2726</v>
      </c>
      <c r="P538" s="65">
        <f>$AKI$820</f>
        <v>1533</v>
      </c>
      <c r="Q538" s="451" t="s">
        <v>145</v>
      </c>
      <c r="R538" s="285" t="s">
        <v>37</v>
      </c>
      <c r="T538" s="65">
        <f>$EV$826</f>
        <v>2548.7000000000003</v>
      </c>
      <c r="U538" s="451" t="s">
        <v>145</v>
      </c>
      <c r="V538" s="107" t="s">
        <v>2728</v>
      </c>
      <c r="X538" s="65">
        <f>$AGN$832</f>
        <v>1470.1</v>
      </c>
      <c r="Y538" s="451" t="s">
        <v>145</v>
      </c>
      <c r="Z538" s="107" t="s">
        <v>638</v>
      </c>
      <c r="AB538" s="65">
        <f>$JI$838</f>
        <v>948.2</v>
      </c>
      <c r="AC538" s="451" t="s">
        <v>145</v>
      </c>
      <c r="AD538" s="107" t="s">
        <v>638</v>
      </c>
      <c r="AF538" s="65">
        <f>$JI$844</f>
        <v>703.09999999999991</v>
      </c>
      <c r="AG538" s="451" t="s">
        <v>145</v>
      </c>
      <c r="AH538" s="107" t="s">
        <v>2715</v>
      </c>
      <c r="AJ538" s="65">
        <f>$AHO$850</f>
        <v>538.70000000000005</v>
      </c>
      <c r="AK538" s="451" t="s">
        <v>145</v>
      </c>
      <c r="AL538" s="107" t="s">
        <v>2216</v>
      </c>
      <c r="AN538" s="65">
        <f>$TA$856</f>
        <v>469.09999999999991</v>
      </c>
      <c r="AO538" s="451" t="s">
        <v>145</v>
      </c>
      <c r="AP538" s="107" t="s">
        <v>704</v>
      </c>
      <c r="AR538" s="65">
        <f>$DC$862</f>
        <v>763.4</v>
      </c>
      <c r="AS538" s="451" t="s">
        <v>145</v>
      </c>
      <c r="AT538" s="107" t="s">
        <v>2725</v>
      </c>
      <c r="AW538" s="65">
        <f>$AIP$868</f>
        <v>545.4</v>
      </c>
    </row>
    <row r="539" spans="1:49" s="34" customFormat="1" ht="15.75" customHeight="1">
      <c r="A539" s="451" t="s">
        <v>146</v>
      </c>
      <c r="B539" s="107" t="s">
        <v>2712</v>
      </c>
      <c r="D539" s="65">
        <f>$AHF$802</f>
        <v>5908.75</v>
      </c>
      <c r="E539" s="451" t="s">
        <v>146</v>
      </c>
      <c r="F539" s="107" t="s">
        <v>2723</v>
      </c>
      <c r="H539" s="65">
        <f>$AGE$808</f>
        <v>4153.7</v>
      </c>
      <c r="I539" s="451" t="s">
        <v>146</v>
      </c>
      <c r="J539" s="106" t="s">
        <v>1345</v>
      </c>
      <c r="L539" s="65">
        <f>$PO$814</f>
        <v>3872.1000000000004</v>
      </c>
      <c r="M539" s="451" t="s">
        <v>146</v>
      </c>
      <c r="N539" s="106" t="s">
        <v>1337</v>
      </c>
      <c r="P539" s="65">
        <f>$H$820</f>
        <v>1532.5</v>
      </c>
      <c r="Q539" s="451" t="s">
        <v>146</v>
      </c>
      <c r="R539" s="285" t="s">
        <v>1653</v>
      </c>
      <c r="T539" s="65">
        <f>$FW$826</f>
        <v>2538</v>
      </c>
      <c r="U539" s="451" t="s">
        <v>146</v>
      </c>
      <c r="V539" s="107" t="s">
        <v>3631</v>
      </c>
      <c r="X539" s="65">
        <f>$BDA$832</f>
        <v>1469.1</v>
      </c>
      <c r="Y539" s="451" t="s">
        <v>146</v>
      </c>
      <c r="Z539" s="107" t="s">
        <v>2710</v>
      </c>
      <c r="AB539" s="65">
        <f>$ALA$838</f>
        <v>939.39999999999986</v>
      </c>
      <c r="AC539" s="451" t="s">
        <v>146</v>
      </c>
      <c r="AD539" s="107" t="s">
        <v>2725</v>
      </c>
      <c r="AF539" s="65">
        <f>$AIP$844</f>
        <v>694.80000000000007</v>
      </c>
      <c r="AG539" s="451" t="s">
        <v>146</v>
      </c>
      <c r="AH539" s="107" t="s">
        <v>2217</v>
      </c>
      <c r="AJ539" s="65">
        <f>$AAH$850</f>
        <v>534.29999999999995</v>
      </c>
      <c r="AK539" s="451" t="s">
        <v>146</v>
      </c>
      <c r="AL539" s="106" t="s">
        <v>1349</v>
      </c>
      <c r="AN539" s="65">
        <f>$LT$856</f>
        <v>465.79999999999995</v>
      </c>
      <c r="AO539" s="451" t="s">
        <v>146</v>
      </c>
      <c r="AP539" s="285" t="s">
        <v>1653</v>
      </c>
      <c r="AR539" s="65">
        <f>$FW$862</f>
        <v>762.3</v>
      </c>
      <c r="AS539" s="451" t="s">
        <v>146</v>
      </c>
      <c r="AT539" s="284" t="s">
        <v>3642</v>
      </c>
      <c r="AW539" s="65">
        <f>$BHE$868</f>
        <v>543.69999999999993</v>
      </c>
    </row>
    <row r="540" spans="1:49" s="34" customFormat="1" ht="15.75" customHeight="1">
      <c r="A540" s="451" t="s">
        <v>147</v>
      </c>
      <c r="B540" s="107" t="s">
        <v>2709</v>
      </c>
      <c r="D540" s="65">
        <f>$ANL$802</f>
        <v>5908.75</v>
      </c>
      <c r="E540" s="451" t="s">
        <v>147</v>
      </c>
      <c r="F540" s="285" t="s">
        <v>33</v>
      </c>
      <c r="H540" s="65">
        <f>$CK$808</f>
        <v>4140.3</v>
      </c>
      <c r="I540" s="451" t="s">
        <v>147</v>
      </c>
      <c r="J540" s="107" t="s">
        <v>2713</v>
      </c>
      <c r="L540" s="65">
        <f>$AJZ$814</f>
        <v>3863.3</v>
      </c>
      <c r="M540" s="451" t="s">
        <v>147</v>
      </c>
      <c r="N540" s="284" t="s">
        <v>143</v>
      </c>
      <c r="P540" s="65">
        <f>$FN$820</f>
        <v>1500.8000000000002</v>
      </c>
      <c r="Q540" s="451" t="s">
        <v>147</v>
      </c>
      <c r="R540" s="285" t="s">
        <v>1655</v>
      </c>
      <c r="T540" s="65">
        <f>$ED$826</f>
        <v>2538</v>
      </c>
      <c r="U540" s="451" t="s">
        <v>147</v>
      </c>
      <c r="V540" s="106" t="s">
        <v>1349</v>
      </c>
      <c r="X540" s="65">
        <f>$LT$832</f>
        <v>1467.1000000000001</v>
      </c>
      <c r="Y540" s="451" t="s">
        <v>147</v>
      </c>
      <c r="Z540" s="107" t="s">
        <v>155</v>
      </c>
      <c r="AB540" s="65">
        <f>$BJ$838</f>
        <v>939.10000000000014</v>
      </c>
      <c r="AC540" s="451" t="s">
        <v>147</v>
      </c>
      <c r="AD540" s="107" t="s">
        <v>694</v>
      </c>
      <c r="AF540" s="65">
        <f>$RH$844</f>
        <v>693.1</v>
      </c>
      <c r="AG540" s="451" t="s">
        <v>147</v>
      </c>
      <c r="AH540" s="107" t="s">
        <v>704</v>
      </c>
      <c r="AJ540" s="65">
        <f>$DC$850</f>
        <v>531.70000000000005</v>
      </c>
      <c r="AK540" s="451" t="s">
        <v>147</v>
      </c>
      <c r="AL540" s="284" t="s">
        <v>143</v>
      </c>
      <c r="AN540" s="65">
        <f>$FN$856</f>
        <v>461.3</v>
      </c>
      <c r="AO540" s="451" t="s">
        <v>147</v>
      </c>
      <c r="AP540" s="285" t="s">
        <v>15</v>
      </c>
      <c r="AR540" s="65">
        <f>$LB$862</f>
        <v>747.90000000000009</v>
      </c>
      <c r="AS540" s="451" t="s">
        <v>147</v>
      </c>
      <c r="AT540" s="285" t="s">
        <v>15</v>
      </c>
      <c r="AW540" s="65">
        <f>$LB$868</f>
        <v>542.9</v>
      </c>
    </row>
    <row r="541" spans="1:49" s="34" customFormat="1" ht="15.75" customHeight="1">
      <c r="A541" s="451" t="s">
        <v>151</v>
      </c>
      <c r="B541" s="284" t="s">
        <v>3626</v>
      </c>
      <c r="D541" s="65">
        <f>$BBH$802</f>
        <v>5908.05</v>
      </c>
      <c r="E541" s="451" t="s">
        <v>151</v>
      </c>
      <c r="F541" s="107" t="s">
        <v>2212</v>
      </c>
      <c r="H541" s="65">
        <f>$XW$808</f>
        <v>4136.6000000000004</v>
      </c>
      <c r="I541" s="451" t="s">
        <v>151</v>
      </c>
      <c r="J541" s="285" t="s">
        <v>1661</v>
      </c>
      <c r="L541" s="65">
        <f>$CT$814</f>
        <v>3851.3</v>
      </c>
      <c r="M541" s="451" t="s">
        <v>151</v>
      </c>
      <c r="N541" s="285" t="s">
        <v>2325</v>
      </c>
      <c r="P541" s="65">
        <f>$OE$820</f>
        <v>1499.8</v>
      </c>
      <c r="Q541" s="451" t="s">
        <v>151</v>
      </c>
      <c r="R541" s="107" t="s">
        <v>2709</v>
      </c>
      <c r="T541" s="65">
        <f>$ANL$826</f>
        <v>2521</v>
      </c>
      <c r="U541" s="451" t="s">
        <v>151</v>
      </c>
      <c r="V541" s="284" t="s">
        <v>143</v>
      </c>
      <c r="X541" s="65">
        <f>$FN$832</f>
        <v>1462</v>
      </c>
      <c r="Y541" s="451" t="s">
        <v>151</v>
      </c>
      <c r="Z541" s="284" t="s">
        <v>3640</v>
      </c>
      <c r="AB541" s="65">
        <f>$BGM$838</f>
        <v>937.8</v>
      </c>
      <c r="AC541" s="451" t="s">
        <v>151</v>
      </c>
      <c r="AD541" s="285" t="s">
        <v>31</v>
      </c>
      <c r="AF541" s="65">
        <f>$CB$844</f>
        <v>690.1</v>
      </c>
      <c r="AG541" s="451" t="s">
        <v>151</v>
      </c>
      <c r="AH541" s="285" t="s">
        <v>1664</v>
      </c>
      <c r="AJ541" s="65">
        <f>$QG$850</f>
        <v>530.80000000000007</v>
      </c>
      <c r="AK541" s="451" t="s">
        <v>151</v>
      </c>
      <c r="AL541" s="106" t="s">
        <v>1344</v>
      </c>
      <c r="AN541" s="65">
        <f>$GX$856</f>
        <v>459.70000000000005</v>
      </c>
      <c r="AO541" s="451" t="s">
        <v>151</v>
      </c>
      <c r="AP541" s="107" t="s">
        <v>2725</v>
      </c>
      <c r="AR541" s="65">
        <f>$AIP$862</f>
        <v>728.59999999999991</v>
      </c>
      <c r="AS541" s="451" t="s">
        <v>151</v>
      </c>
      <c r="AT541" s="107" t="s">
        <v>658</v>
      </c>
      <c r="AW541" s="65">
        <f>$KA$868</f>
        <v>542.6</v>
      </c>
    </row>
    <row r="542" spans="1:49" s="34" customFormat="1" ht="15.75" customHeight="1">
      <c r="A542" s="451" t="s">
        <v>157</v>
      </c>
      <c r="B542" s="107" t="s">
        <v>2726</v>
      </c>
      <c r="D542" s="65">
        <f>$AKI$802</f>
        <v>5902.35</v>
      </c>
      <c r="E542" s="451" t="s">
        <v>157</v>
      </c>
      <c r="F542" s="106" t="s">
        <v>1351</v>
      </c>
      <c r="H542" s="65">
        <f>$AI$808</f>
        <v>4132.3999999999996</v>
      </c>
      <c r="I542" s="451" t="s">
        <v>157</v>
      </c>
      <c r="J542" s="285" t="s">
        <v>33</v>
      </c>
      <c r="L542" s="65">
        <f>$CK$814</f>
        <v>3851.3</v>
      </c>
      <c r="M542" s="451" t="s">
        <v>157</v>
      </c>
      <c r="N542" s="284" t="s">
        <v>142</v>
      </c>
      <c r="P542" s="65">
        <f>$DU$820</f>
        <v>1486.4999999999998</v>
      </c>
      <c r="Q542" s="451" t="s">
        <v>157</v>
      </c>
      <c r="R542" s="107" t="s">
        <v>2730</v>
      </c>
      <c r="T542" s="65">
        <f>$AOD$826</f>
        <v>2495.4</v>
      </c>
      <c r="U542" s="451" t="s">
        <v>157</v>
      </c>
      <c r="V542" s="107" t="s">
        <v>2202</v>
      </c>
      <c r="X542" s="65">
        <f>$YO$832</f>
        <v>1452</v>
      </c>
      <c r="Y542" s="451" t="s">
        <v>157</v>
      </c>
      <c r="Z542" s="107" t="s">
        <v>2708</v>
      </c>
      <c r="AB542" s="65">
        <f>$AMK$838</f>
        <v>932</v>
      </c>
      <c r="AC542" s="451" t="s">
        <v>157</v>
      </c>
      <c r="AD542" s="107" t="s">
        <v>3616</v>
      </c>
      <c r="AF542" s="65">
        <f>$AXM$844</f>
        <v>690</v>
      </c>
      <c r="AG542" s="451" t="s">
        <v>157</v>
      </c>
      <c r="AH542" s="106" t="s">
        <v>1343</v>
      </c>
      <c r="AJ542" s="65">
        <f>$IQ$850</f>
        <v>530.5</v>
      </c>
      <c r="AK542" s="451" t="s">
        <v>157</v>
      </c>
      <c r="AL542" s="285" t="s">
        <v>1666</v>
      </c>
      <c r="AN542" s="65">
        <f>$ND$856</f>
        <v>457.20000000000005</v>
      </c>
      <c r="AO542" s="451" t="s">
        <v>157</v>
      </c>
      <c r="AP542" s="285" t="s">
        <v>25</v>
      </c>
      <c r="AR542" s="65">
        <f>$BA$862</f>
        <v>711.09999999999991</v>
      </c>
      <c r="AS542" s="451" t="s">
        <v>157</v>
      </c>
      <c r="AT542" s="284" t="s">
        <v>3628</v>
      </c>
      <c r="AW542" s="65">
        <f>$BBZ$868</f>
        <v>542.6</v>
      </c>
    </row>
    <row r="543" spans="1:49" s="34" customFormat="1" ht="15.75" customHeight="1">
      <c r="A543" s="451" t="s">
        <v>159</v>
      </c>
      <c r="B543" s="107" t="s">
        <v>153</v>
      </c>
      <c r="D543" s="65">
        <f>$SR$802</f>
        <v>5738</v>
      </c>
      <c r="E543" s="451" t="s">
        <v>159</v>
      </c>
      <c r="F543" s="284" t="s">
        <v>3619</v>
      </c>
      <c r="H543" s="65">
        <f>$AYN$808</f>
        <v>4119.9000000000005</v>
      </c>
      <c r="I543" s="451" t="s">
        <v>159</v>
      </c>
      <c r="J543" s="107" t="s">
        <v>2728</v>
      </c>
      <c r="L543" s="65">
        <f>$AGN$814</f>
        <v>3813.8999999999996</v>
      </c>
      <c r="M543" s="451" t="s">
        <v>159</v>
      </c>
      <c r="N543" s="285" t="s">
        <v>31</v>
      </c>
      <c r="P543" s="65">
        <f>$CB$820</f>
        <v>1485.3</v>
      </c>
      <c r="Q543" s="451" t="s">
        <v>159</v>
      </c>
      <c r="R543" s="107" t="s">
        <v>155</v>
      </c>
      <c r="T543" s="65">
        <f>$BJ$826</f>
        <v>2481</v>
      </c>
      <c r="U543" s="451" t="s">
        <v>159</v>
      </c>
      <c r="V543" s="284" t="s">
        <v>3615</v>
      </c>
      <c r="X543" s="65">
        <f>$AXD$832</f>
        <v>1447.7</v>
      </c>
      <c r="Y543" s="451" t="s">
        <v>159</v>
      </c>
      <c r="Z543" s="107" t="s">
        <v>141</v>
      </c>
      <c r="AB543" s="65">
        <f>$GO$838</f>
        <v>924.8</v>
      </c>
      <c r="AC543" s="451" t="s">
        <v>159</v>
      </c>
      <c r="AD543" s="285" t="s">
        <v>1665</v>
      </c>
      <c r="AF543" s="65">
        <f>$VU$844</f>
        <v>690</v>
      </c>
      <c r="AG543" s="451" t="s">
        <v>159</v>
      </c>
      <c r="AH543" s="107" t="s">
        <v>633</v>
      </c>
      <c r="AJ543" s="65">
        <f>$UB$850</f>
        <v>530</v>
      </c>
      <c r="AK543" s="451" t="s">
        <v>159</v>
      </c>
      <c r="AL543" s="107" t="s">
        <v>2733</v>
      </c>
      <c r="AN543" s="65">
        <f>$ANU$856</f>
        <v>456.20000000000005</v>
      </c>
      <c r="AO543" s="451" t="s">
        <v>159</v>
      </c>
      <c r="AP543" s="284" t="s">
        <v>3626</v>
      </c>
      <c r="AR543" s="65">
        <f>$BBH$862</f>
        <v>667.09999999999991</v>
      </c>
      <c r="AS543" s="451" t="s">
        <v>159</v>
      </c>
      <c r="AT543" s="107" t="s">
        <v>2732</v>
      </c>
      <c r="AW543" s="65">
        <f>$AQO$868</f>
        <v>542.29999999999995</v>
      </c>
    </row>
    <row r="544" spans="1:49" s="34" customFormat="1" ht="15.75" customHeight="1">
      <c r="A544" s="451" t="s">
        <v>160</v>
      </c>
      <c r="B544" s="284" t="s">
        <v>3621</v>
      </c>
      <c r="D544" s="65">
        <f>$AZO$802</f>
        <v>5738</v>
      </c>
      <c r="E544" s="451" t="s">
        <v>160</v>
      </c>
      <c r="F544" s="107" t="s">
        <v>638</v>
      </c>
      <c r="H544" s="65">
        <f>$JI$808</f>
        <v>4109.8999999999996</v>
      </c>
      <c r="I544" s="451" t="s">
        <v>160</v>
      </c>
      <c r="J544" s="284" t="s">
        <v>142</v>
      </c>
      <c r="L544" s="65">
        <f>$DU$814</f>
        <v>3807.2</v>
      </c>
      <c r="M544" s="451" t="s">
        <v>160</v>
      </c>
      <c r="N544" s="107" t="s">
        <v>2715</v>
      </c>
      <c r="P544" s="65">
        <f>$AHO$820</f>
        <v>1478.4</v>
      </c>
      <c r="Q544" s="451" t="s">
        <v>160</v>
      </c>
      <c r="R544" s="284" t="s">
        <v>3614</v>
      </c>
      <c r="T544" s="65">
        <f>$AWU$826</f>
        <v>2425.6</v>
      </c>
      <c r="U544" s="451" t="s">
        <v>160</v>
      </c>
      <c r="V544" s="106" t="s">
        <v>1337</v>
      </c>
      <c r="X544" s="65">
        <f>$H$832</f>
        <v>1440.9</v>
      </c>
      <c r="Y544" s="451" t="s">
        <v>160</v>
      </c>
      <c r="Z544" s="285" t="s">
        <v>1649</v>
      </c>
      <c r="AB544" s="65">
        <f>$KS$838</f>
        <v>924.7</v>
      </c>
      <c r="AC544" s="451" t="s">
        <v>160</v>
      </c>
      <c r="AD544" s="284" t="s">
        <v>3617</v>
      </c>
      <c r="AF544" s="65">
        <f>$AXV$844</f>
        <v>683.90000000000009</v>
      </c>
      <c r="AG544" s="451" t="s">
        <v>160</v>
      </c>
      <c r="AH544" s="285" t="s">
        <v>17</v>
      </c>
      <c r="AJ544" s="65">
        <f>$EM$850</f>
        <v>528.00000000000011</v>
      </c>
      <c r="AK544" s="451" t="s">
        <v>160</v>
      </c>
      <c r="AL544" s="284" t="s">
        <v>3624</v>
      </c>
      <c r="AN544" s="65">
        <f>$BAP$856</f>
        <v>454</v>
      </c>
      <c r="AO544" s="451" t="s">
        <v>160</v>
      </c>
      <c r="AP544" s="106" t="s">
        <v>1342</v>
      </c>
      <c r="AR544" s="65">
        <f>$IH$862</f>
        <v>666.7</v>
      </c>
      <c r="AS544" s="451" t="s">
        <v>160</v>
      </c>
      <c r="AT544" s="107" t="s">
        <v>2715</v>
      </c>
      <c r="AW544" s="65">
        <f>$AHO$868</f>
        <v>541.5</v>
      </c>
    </row>
    <row r="545" spans="1:49" s="34" customFormat="1" ht="15.75" customHeight="1">
      <c r="A545" s="451" t="s">
        <v>161</v>
      </c>
      <c r="B545" s="106" t="s">
        <v>1349</v>
      </c>
      <c r="D545" s="65">
        <f>$LT$802</f>
        <v>5738</v>
      </c>
      <c r="E545" s="451" t="s">
        <v>161</v>
      </c>
      <c r="F545" s="107" t="s">
        <v>675</v>
      </c>
      <c r="H545" s="65">
        <f>$MC$808</f>
        <v>4072.5</v>
      </c>
      <c r="I545" s="451" t="s">
        <v>161</v>
      </c>
      <c r="J545" s="107" t="s">
        <v>2216</v>
      </c>
      <c r="L545" s="65">
        <f>$TA$814</f>
        <v>3794.3</v>
      </c>
      <c r="M545" s="451" t="s">
        <v>161</v>
      </c>
      <c r="N545" s="285" t="s">
        <v>1656</v>
      </c>
      <c r="P545" s="65">
        <f>$ASH$820</f>
        <v>1463.6</v>
      </c>
      <c r="Q545" s="451" t="s">
        <v>161</v>
      </c>
      <c r="R545" s="107" t="s">
        <v>3679</v>
      </c>
      <c r="T545" s="65">
        <f>$BGD$826</f>
        <v>2378.2000000000003</v>
      </c>
      <c r="U545" s="451" t="s">
        <v>161</v>
      </c>
      <c r="V545" s="107" t="s">
        <v>687</v>
      </c>
      <c r="X545" s="65">
        <f>$BS$832</f>
        <v>1437.8</v>
      </c>
      <c r="Y545" s="451" t="s">
        <v>161</v>
      </c>
      <c r="Z545" s="285" t="s">
        <v>17</v>
      </c>
      <c r="AB545" s="65">
        <f>$EM$838</f>
        <v>921.89999999999986</v>
      </c>
      <c r="AC545" s="451" t="s">
        <v>161</v>
      </c>
      <c r="AD545" s="285" t="s">
        <v>37</v>
      </c>
      <c r="AF545" s="65">
        <f>$EV$844</f>
        <v>683.3</v>
      </c>
      <c r="AG545" s="451" t="s">
        <v>161</v>
      </c>
      <c r="AH545" s="285" t="s">
        <v>1668</v>
      </c>
      <c r="AJ545" s="65">
        <f>$PF$850</f>
        <v>526.5</v>
      </c>
      <c r="AK545" s="451" t="s">
        <v>161</v>
      </c>
      <c r="AL545" s="107" t="s">
        <v>2707</v>
      </c>
      <c r="AN545" s="65">
        <f>$ALJ$856</f>
        <v>453.5</v>
      </c>
      <c r="AO545" s="451" t="s">
        <v>161</v>
      </c>
      <c r="AP545" s="107" t="s">
        <v>669</v>
      </c>
      <c r="AR545" s="65">
        <f>$ML$862</f>
        <v>664.9</v>
      </c>
      <c r="AS545" s="451" t="s">
        <v>161</v>
      </c>
      <c r="AT545" s="107" t="s">
        <v>683</v>
      </c>
      <c r="AW545" s="65">
        <f>$Z$868</f>
        <v>539.1</v>
      </c>
    </row>
    <row r="546" spans="1:49" s="34" customFormat="1" ht="15.75" customHeight="1">
      <c r="A546" s="451" t="s">
        <v>163</v>
      </c>
      <c r="B546" s="106" t="s">
        <v>1351</v>
      </c>
      <c r="D546" s="65">
        <f>$AI$802</f>
        <v>5738</v>
      </c>
      <c r="E546" s="451" t="s">
        <v>163</v>
      </c>
      <c r="F546" s="285" t="s">
        <v>31</v>
      </c>
      <c r="H546" s="65">
        <f>$CB$808</f>
        <v>4066.3</v>
      </c>
      <c r="I546" s="451" t="s">
        <v>163</v>
      </c>
      <c r="J546" s="107" t="s">
        <v>2721</v>
      </c>
      <c r="L546" s="65">
        <f>$AMT$814</f>
        <v>3756.6000000000004</v>
      </c>
      <c r="M546" s="451" t="s">
        <v>163</v>
      </c>
      <c r="N546" s="285" t="s">
        <v>11</v>
      </c>
      <c r="P546" s="65">
        <f>$FE$820</f>
        <v>1452.6</v>
      </c>
      <c r="Q546" s="451" t="s">
        <v>163</v>
      </c>
      <c r="R546" s="106" t="s">
        <v>1346</v>
      </c>
      <c r="T546" s="65">
        <f>$QY$826</f>
        <v>2367.1999999999998</v>
      </c>
      <c r="U546" s="451" t="s">
        <v>163</v>
      </c>
      <c r="V546" s="285" t="s">
        <v>2325</v>
      </c>
      <c r="X546" s="65">
        <f>$OE$832</f>
        <v>1432.3</v>
      </c>
      <c r="Y546" s="451" t="s">
        <v>163</v>
      </c>
      <c r="Z546" s="285" t="s">
        <v>1666</v>
      </c>
      <c r="AB546" s="65">
        <f>$ND$838</f>
        <v>921.50000000000011</v>
      </c>
      <c r="AC546" s="451" t="s">
        <v>163</v>
      </c>
      <c r="AD546" s="107" t="s">
        <v>2709</v>
      </c>
      <c r="AF546" s="65">
        <f>$ANL$844</f>
        <v>682.9</v>
      </c>
      <c r="AG546" s="451" t="s">
        <v>163</v>
      </c>
      <c r="AH546" s="107" t="s">
        <v>668</v>
      </c>
      <c r="AJ546" s="65">
        <f>$SI$850</f>
        <v>521.4</v>
      </c>
      <c r="AK546" s="451" t="s">
        <v>163</v>
      </c>
      <c r="AL546" s="284" t="s">
        <v>3623</v>
      </c>
      <c r="AN546" s="65">
        <f>$BAG$856</f>
        <v>452.8</v>
      </c>
      <c r="AO546" s="451" t="s">
        <v>163</v>
      </c>
      <c r="AP546" s="107" t="s">
        <v>2718</v>
      </c>
      <c r="AR546" s="65">
        <f>$AMB$862</f>
        <v>662.3</v>
      </c>
      <c r="AS546" s="451" t="s">
        <v>163</v>
      </c>
      <c r="AT546" s="107" t="s">
        <v>154</v>
      </c>
      <c r="AW546" s="65">
        <f>$AR$868</f>
        <v>538.19999999999993</v>
      </c>
    </row>
    <row r="547" spans="1:49" s="34" customFormat="1" ht="15.75" customHeight="1">
      <c r="A547" s="451" t="s">
        <v>274</v>
      </c>
      <c r="B547" s="107" t="s">
        <v>2195</v>
      </c>
      <c r="D547" s="65">
        <f>$XN$802</f>
        <v>5716.2</v>
      </c>
      <c r="E547" s="451" t="s">
        <v>274</v>
      </c>
      <c r="F547" s="107" t="s">
        <v>2202</v>
      </c>
      <c r="H547" s="65">
        <f>$YO$808</f>
        <v>4051.4999999999995</v>
      </c>
      <c r="I547" s="451" t="s">
        <v>274</v>
      </c>
      <c r="J547" s="106" t="s">
        <v>1351</v>
      </c>
      <c r="L547" s="65">
        <f>$AI$814</f>
        <v>3729.3</v>
      </c>
      <c r="M547" s="451" t="s">
        <v>274</v>
      </c>
      <c r="N547" s="107" t="s">
        <v>2209</v>
      </c>
      <c r="P547" s="65">
        <f>$AAZ$820</f>
        <v>1445.8</v>
      </c>
      <c r="Q547" s="451" t="s">
        <v>274</v>
      </c>
      <c r="R547" s="106" t="s">
        <v>1344</v>
      </c>
      <c r="T547" s="65">
        <f>$GX$826</f>
        <v>2364.7000000000003</v>
      </c>
      <c r="U547" s="451" t="s">
        <v>274</v>
      </c>
      <c r="V547" s="284" t="s">
        <v>3632</v>
      </c>
      <c r="X547" s="65">
        <f>$BDJ$832</f>
        <v>1423.6</v>
      </c>
      <c r="Y547" s="451" t="s">
        <v>274</v>
      </c>
      <c r="Z547" s="284" t="s">
        <v>142</v>
      </c>
      <c r="AB547" s="65">
        <f>$DU$838</f>
        <v>919.39999999999986</v>
      </c>
      <c r="AC547" s="451" t="s">
        <v>274</v>
      </c>
      <c r="AD547" s="107" t="s">
        <v>3631</v>
      </c>
      <c r="AF547" s="65">
        <f>$BDA$844</f>
        <v>680.19999999999993</v>
      </c>
      <c r="AG547" s="451" t="s">
        <v>274</v>
      </c>
      <c r="AH547" s="107" t="s">
        <v>2201</v>
      </c>
      <c r="AJ547" s="65">
        <f>$ABI$850</f>
        <v>519.79999999999995</v>
      </c>
      <c r="AK547" s="451" t="s">
        <v>274</v>
      </c>
      <c r="AL547" s="107" t="s">
        <v>2193</v>
      </c>
      <c r="AN547" s="65">
        <f>$ASZ$856</f>
        <v>452.5</v>
      </c>
      <c r="AO547" s="451" t="s">
        <v>274</v>
      </c>
      <c r="AP547" s="107" t="s">
        <v>2728</v>
      </c>
      <c r="AR547" s="65">
        <f>$AGN$862</f>
        <v>661.09999999999991</v>
      </c>
      <c r="AS547" s="451" t="s">
        <v>274</v>
      </c>
      <c r="AT547" s="107" t="s">
        <v>2724</v>
      </c>
      <c r="AW547" s="65">
        <f>$APE$868</f>
        <v>530.6</v>
      </c>
    </row>
    <row r="548" spans="1:49" s="34" customFormat="1" ht="15.75" customHeight="1">
      <c r="A548" s="451" t="s">
        <v>275</v>
      </c>
      <c r="B548" s="285" t="s">
        <v>1664</v>
      </c>
      <c r="D548" s="65">
        <f>$QG$802</f>
        <v>5716.2</v>
      </c>
      <c r="E548" s="451" t="s">
        <v>275</v>
      </c>
      <c r="F548" s="107" t="s">
        <v>704</v>
      </c>
      <c r="H548" s="65">
        <f>$DC$808</f>
        <v>4045.4</v>
      </c>
      <c r="I548" s="451" t="s">
        <v>275</v>
      </c>
      <c r="J548" s="107" t="s">
        <v>653</v>
      </c>
      <c r="L548" s="65">
        <f>$IZ$814</f>
        <v>3695.2000000000003</v>
      </c>
      <c r="M548" s="451" t="s">
        <v>275</v>
      </c>
      <c r="N548" s="284" t="s">
        <v>3626</v>
      </c>
      <c r="P548" s="65">
        <f>$BBH$820</f>
        <v>1445.6999999999998</v>
      </c>
      <c r="Q548" s="451" t="s">
        <v>275</v>
      </c>
      <c r="R548" s="107" t="s">
        <v>2710</v>
      </c>
      <c r="T548" s="65">
        <f>$ALA$826</f>
        <v>2343.4</v>
      </c>
      <c r="U548" s="451" t="s">
        <v>275</v>
      </c>
      <c r="V548" s="107" t="s">
        <v>2715</v>
      </c>
      <c r="X548" s="65">
        <f>$AHO$832</f>
        <v>1421.4</v>
      </c>
      <c r="Y548" s="451" t="s">
        <v>275</v>
      </c>
      <c r="Z548" s="107" t="s">
        <v>2732</v>
      </c>
      <c r="AB548" s="65">
        <f>$AQO$838</f>
        <v>916.4</v>
      </c>
      <c r="AC548" s="451" t="s">
        <v>275</v>
      </c>
      <c r="AD548" s="107" t="s">
        <v>2715</v>
      </c>
      <c r="AF548" s="65">
        <f>$AHO$844</f>
        <v>676.6</v>
      </c>
      <c r="AG548" s="451" t="s">
        <v>275</v>
      </c>
      <c r="AH548" s="107" t="s">
        <v>2210</v>
      </c>
      <c r="AJ548" s="65">
        <f>$XE$850</f>
        <v>517.5</v>
      </c>
      <c r="AK548" s="451" t="s">
        <v>275</v>
      </c>
      <c r="AL548" s="284" t="s">
        <v>3640</v>
      </c>
      <c r="AN548" s="65">
        <f>$BGM$856</f>
        <v>445.90000000000003</v>
      </c>
      <c r="AO548" s="451" t="s">
        <v>275</v>
      </c>
      <c r="AP548" s="284" t="s">
        <v>21</v>
      </c>
      <c r="AR548" s="65">
        <f>$Q$862</f>
        <v>638.20000000000005</v>
      </c>
      <c r="AS548" s="451" t="s">
        <v>275</v>
      </c>
      <c r="AT548" s="107" t="s">
        <v>2729</v>
      </c>
      <c r="AW548" s="65">
        <f>$AIG$868</f>
        <v>522.90000000000009</v>
      </c>
    </row>
    <row r="549" spans="1:49" s="34" customFormat="1" ht="15.75" customHeight="1">
      <c r="A549" s="451" t="s">
        <v>276</v>
      </c>
      <c r="B549" s="107" t="s">
        <v>683</v>
      </c>
      <c r="D549" s="65">
        <f>$Z$802</f>
        <v>5716.2</v>
      </c>
      <c r="E549" s="451" t="s">
        <v>276</v>
      </c>
      <c r="F549" s="107" t="s">
        <v>2733</v>
      </c>
      <c r="H549" s="65">
        <f>$ANU$808</f>
        <v>4044.7000000000003</v>
      </c>
      <c r="I549" s="451" t="s">
        <v>276</v>
      </c>
      <c r="J549" s="107" t="s">
        <v>2196</v>
      </c>
      <c r="L549" s="65">
        <f>$WV$814</f>
        <v>3680.4</v>
      </c>
      <c r="M549" s="451" t="s">
        <v>276</v>
      </c>
      <c r="N549" s="106" t="s">
        <v>1343</v>
      </c>
      <c r="P549" s="65">
        <f>$IQ$820</f>
        <v>1443</v>
      </c>
      <c r="Q549" s="451" t="s">
        <v>276</v>
      </c>
      <c r="R549" s="284" t="s">
        <v>3641</v>
      </c>
      <c r="T549" s="65">
        <f>$BGV$826</f>
        <v>2338.9</v>
      </c>
      <c r="U549" s="451" t="s">
        <v>276</v>
      </c>
      <c r="V549" s="107" t="s">
        <v>2713</v>
      </c>
      <c r="X549" s="65">
        <f>$AJZ$832</f>
        <v>1418.5</v>
      </c>
      <c r="Y549" s="451" t="s">
        <v>276</v>
      </c>
      <c r="Z549" s="107" t="s">
        <v>2202</v>
      </c>
      <c r="AB549" s="65">
        <f>$YO$838</f>
        <v>910.64999999999986</v>
      </c>
      <c r="AC549" s="451" t="s">
        <v>276</v>
      </c>
      <c r="AD549" s="107" t="s">
        <v>2716</v>
      </c>
      <c r="AF549" s="65">
        <f>$AOV$844</f>
        <v>672.4</v>
      </c>
      <c r="AG549" s="451" t="s">
        <v>276</v>
      </c>
      <c r="AH549" s="284" t="s">
        <v>3634</v>
      </c>
      <c r="AJ549" s="65">
        <f>$BEB$850</f>
        <v>514.20000000000005</v>
      </c>
      <c r="AK549" s="451" t="s">
        <v>276</v>
      </c>
      <c r="AL549" s="285" t="s">
        <v>25</v>
      </c>
      <c r="AN549" s="65">
        <f>$BA$856</f>
        <v>443.5</v>
      </c>
      <c r="AO549" s="451" t="s">
        <v>276</v>
      </c>
      <c r="AP549" s="284" t="s">
        <v>142</v>
      </c>
      <c r="AR549" s="65">
        <f>$DU$862</f>
        <v>612.79999999999995</v>
      </c>
      <c r="AS549" s="451" t="s">
        <v>276</v>
      </c>
      <c r="AT549" s="107" t="s">
        <v>2195</v>
      </c>
      <c r="AW549" s="65">
        <f>$XN$868</f>
        <v>520.20000000000005</v>
      </c>
    </row>
    <row r="550" spans="1:49" s="34" customFormat="1" ht="15.75" customHeight="1">
      <c r="A550" s="451" t="s">
        <v>277</v>
      </c>
      <c r="B550" s="107" t="s">
        <v>2848</v>
      </c>
      <c r="D550" s="65">
        <f>$AJH$802</f>
        <v>5715.5</v>
      </c>
      <c r="E550" s="451" t="s">
        <v>277</v>
      </c>
      <c r="F550" s="107" t="s">
        <v>2200</v>
      </c>
      <c r="H550" s="65">
        <f>$ZY$808</f>
        <v>4031.8</v>
      </c>
      <c r="I550" s="451" t="s">
        <v>277</v>
      </c>
      <c r="J550" s="285" t="s">
        <v>1671</v>
      </c>
      <c r="L550" s="65">
        <f>$RQ$814</f>
        <v>3669.3</v>
      </c>
      <c r="M550" s="451" t="s">
        <v>277</v>
      </c>
      <c r="N550" s="284" t="s">
        <v>3642</v>
      </c>
      <c r="P550" s="65">
        <f>$BHE$820</f>
        <v>1428.8000000000002</v>
      </c>
      <c r="Q550" s="451" t="s">
        <v>277</v>
      </c>
      <c r="R550" s="107" t="s">
        <v>2220</v>
      </c>
      <c r="T550" s="65">
        <f>$YF$826</f>
        <v>2337.7999999999997</v>
      </c>
      <c r="U550" s="451" t="s">
        <v>277</v>
      </c>
      <c r="V550" s="285" t="s">
        <v>1666</v>
      </c>
      <c r="X550" s="65">
        <f>$ND$832</f>
        <v>1409.1999999999998</v>
      </c>
      <c r="Y550" s="451" t="s">
        <v>277</v>
      </c>
      <c r="Z550" s="285" t="s">
        <v>1654</v>
      </c>
      <c r="AB550" s="65">
        <f>$YX$838</f>
        <v>909.3</v>
      </c>
      <c r="AC550" s="451" t="s">
        <v>277</v>
      </c>
      <c r="AD550" s="107" t="s">
        <v>2201</v>
      </c>
      <c r="AF550" s="65">
        <f>$ABI$844</f>
        <v>671.8</v>
      </c>
      <c r="AG550" s="451" t="s">
        <v>277</v>
      </c>
      <c r="AH550" s="107" t="s">
        <v>3631</v>
      </c>
      <c r="AJ550" s="65">
        <f>$BDA$850</f>
        <v>510.9</v>
      </c>
      <c r="AK550" s="451" t="s">
        <v>277</v>
      </c>
      <c r="AL550" s="285" t="s">
        <v>1690</v>
      </c>
      <c r="AN550" s="65">
        <f>$ZG$856</f>
        <v>429.9</v>
      </c>
      <c r="AO550" s="451" t="s">
        <v>277</v>
      </c>
      <c r="AP550" s="107" t="s">
        <v>2720</v>
      </c>
      <c r="AR550" s="65">
        <f>$AHX$862</f>
        <v>602.70000000000005</v>
      </c>
      <c r="AS550" s="451" t="s">
        <v>277</v>
      </c>
      <c r="AT550" s="107" t="s">
        <v>704</v>
      </c>
      <c r="AW550" s="65">
        <f>$DC$868</f>
        <v>503.30000000000007</v>
      </c>
    </row>
    <row r="551" spans="1:49" s="34" customFormat="1" ht="15.75" customHeight="1">
      <c r="A551" s="451" t="s">
        <v>640</v>
      </c>
      <c r="B551" s="285" t="s">
        <v>1666</v>
      </c>
      <c r="D551" s="65">
        <f>$ND$802</f>
        <v>5715.5</v>
      </c>
      <c r="E551" s="451" t="s">
        <v>640</v>
      </c>
      <c r="F551" s="284" t="s">
        <v>3642</v>
      </c>
      <c r="H551" s="65">
        <f>$BHE$808</f>
        <v>4028.8</v>
      </c>
      <c r="I551" s="451" t="s">
        <v>640</v>
      </c>
      <c r="J551" s="285" t="s">
        <v>37</v>
      </c>
      <c r="L551" s="65">
        <f>$EV$814</f>
        <v>3644.8</v>
      </c>
      <c r="M551" s="451" t="s">
        <v>640</v>
      </c>
      <c r="N551" s="107" t="s">
        <v>2707</v>
      </c>
      <c r="P551" s="65">
        <f>$ALJ$820</f>
        <v>1427.6</v>
      </c>
      <c r="Q551" s="451" t="s">
        <v>640</v>
      </c>
      <c r="R551" s="284" t="s">
        <v>3618</v>
      </c>
      <c r="T551" s="65">
        <f>$AYE$826</f>
        <v>2332.1999999999998</v>
      </c>
      <c r="U551" s="451" t="s">
        <v>640</v>
      </c>
      <c r="V551" s="284" t="s">
        <v>3623</v>
      </c>
      <c r="X551" s="65">
        <f>$BAG$832</f>
        <v>1393.8</v>
      </c>
      <c r="Y551" s="451" t="s">
        <v>640</v>
      </c>
      <c r="Z551" s="107" t="s">
        <v>687</v>
      </c>
      <c r="AB551" s="65">
        <f>$BS$838</f>
        <v>905.1</v>
      </c>
      <c r="AC551" s="451" t="s">
        <v>640</v>
      </c>
      <c r="AD551" s="285" t="s">
        <v>1649</v>
      </c>
      <c r="AF551" s="65">
        <f>$KS$844</f>
        <v>658.2</v>
      </c>
      <c r="AG551" s="451" t="s">
        <v>640</v>
      </c>
      <c r="AH551" s="107" t="s">
        <v>2716</v>
      </c>
      <c r="AJ551" s="65">
        <f>$AOV$850</f>
        <v>510.49999999999994</v>
      </c>
      <c r="AK551" s="451" t="s">
        <v>640</v>
      </c>
      <c r="AL551" s="107" t="s">
        <v>2710</v>
      </c>
      <c r="AN551" s="65">
        <f>$ALA$856</f>
        <v>427.30000000000007</v>
      </c>
      <c r="AO551" s="451" t="s">
        <v>640</v>
      </c>
      <c r="AP551" s="284" t="s">
        <v>3624</v>
      </c>
      <c r="AR551" s="65">
        <f>$BAP$862</f>
        <v>602.5</v>
      </c>
      <c r="AS551" s="451" t="s">
        <v>640</v>
      </c>
      <c r="AT551" s="107" t="s">
        <v>2216</v>
      </c>
      <c r="AW551" s="65">
        <f>$TA$868</f>
        <v>500.79999999999995</v>
      </c>
    </row>
    <row r="552" spans="1:49" s="34" customFormat="1" ht="15.75" customHeight="1">
      <c r="A552" s="451" t="s">
        <v>641</v>
      </c>
      <c r="B552" s="107" t="s">
        <v>2719</v>
      </c>
      <c r="D552" s="65">
        <f>$AJQ$802</f>
        <v>5715.5</v>
      </c>
      <c r="E552" s="451" t="s">
        <v>641</v>
      </c>
      <c r="F552" s="107" t="s">
        <v>3616</v>
      </c>
      <c r="H552" s="65">
        <f>$AXM$808</f>
        <v>4025.3</v>
      </c>
      <c r="I552" s="451" t="s">
        <v>641</v>
      </c>
      <c r="J552" s="107" t="s">
        <v>141</v>
      </c>
      <c r="L552" s="65">
        <f>$GO$814</f>
        <v>3630.9</v>
      </c>
      <c r="M552" s="451" t="s">
        <v>641</v>
      </c>
      <c r="N552" s="107" t="s">
        <v>2712</v>
      </c>
      <c r="P552" s="65">
        <f>$AHF$820</f>
        <v>1427.3000000000002</v>
      </c>
      <c r="Q552" s="451" t="s">
        <v>641</v>
      </c>
      <c r="R552" s="107" t="s">
        <v>651</v>
      </c>
      <c r="T552" s="65">
        <f>$DL$826</f>
        <v>2331.1999999999998</v>
      </c>
      <c r="U552" s="451" t="s">
        <v>641</v>
      </c>
      <c r="V552" s="285" t="s">
        <v>1661</v>
      </c>
      <c r="X552" s="65">
        <f>$CT$832</f>
        <v>1367.9</v>
      </c>
      <c r="Y552" s="451" t="s">
        <v>641</v>
      </c>
      <c r="Z552" s="107" t="s">
        <v>639</v>
      </c>
      <c r="AB552" s="65">
        <f>$AEC$838</f>
        <v>902.55</v>
      </c>
      <c r="AC552" s="451" t="s">
        <v>641</v>
      </c>
      <c r="AD552" s="284" t="s">
        <v>3621</v>
      </c>
      <c r="AF552" s="65">
        <f>$AZO$844</f>
        <v>655.40000000000009</v>
      </c>
      <c r="AG552" s="451" t="s">
        <v>641</v>
      </c>
      <c r="AH552" s="107" t="s">
        <v>687</v>
      </c>
      <c r="AJ552" s="65">
        <f>$BS$850</f>
        <v>508.5</v>
      </c>
      <c r="AK552" s="451" t="s">
        <v>641</v>
      </c>
      <c r="AL552" s="285" t="s">
        <v>1</v>
      </c>
      <c r="AN552" s="65">
        <f>$UK$856</f>
        <v>421.09999999999997</v>
      </c>
      <c r="AO552" s="451" t="s">
        <v>641</v>
      </c>
      <c r="AP552" s="285" t="s">
        <v>1671</v>
      </c>
      <c r="AR552" s="65">
        <f>$RQ$862</f>
        <v>598.4</v>
      </c>
      <c r="AS552" s="451" t="s">
        <v>641</v>
      </c>
      <c r="AT552" s="284" t="s">
        <v>3632</v>
      </c>
      <c r="AW552" s="65">
        <f>$BDJ$868</f>
        <v>499.09999999999997</v>
      </c>
    </row>
    <row r="553" spans="1:49" s="34" customFormat="1" ht="15.75" customHeight="1">
      <c r="A553" s="451" t="s">
        <v>642</v>
      </c>
      <c r="B553" s="107" t="s">
        <v>651</v>
      </c>
      <c r="D553" s="65">
        <f>$DL$802</f>
        <v>5715.5</v>
      </c>
      <c r="E553" s="451" t="s">
        <v>642</v>
      </c>
      <c r="F553" s="284" t="s">
        <v>21</v>
      </c>
      <c r="H553" s="65">
        <f>$Q$808</f>
        <v>3997.5</v>
      </c>
      <c r="I553" s="451" t="s">
        <v>642</v>
      </c>
      <c r="J553" s="107" t="s">
        <v>704</v>
      </c>
      <c r="L553" s="65">
        <f>$DC$814</f>
        <v>3569.6000000000004</v>
      </c>
      <c r="M553" s="451" t="s">
        <v>642</v>
      </c>
      <c r="N553" s="284" t="s">
        <v>3635</v>
      </c>
      <c r="P553" s="65">
        <f>$BEK$820</f>
        <v>1415.6</v>
      </c>
      <c r="Q553" s="451" t="s">
        <v>642</v>
      </c>
      <c r="R553" s="107" t="s">
        <v>2723</v>
      </c>
      <c r="T553" s="65">
        <f>$AGE$826</f>
        <v>2331.1999999999998</v>
      </c>
      <c r="U553" s="451" t="s">
        <v>642</v>
      </c>
      <c r="V553" s="285" t="s">
        <v>33</v>
      </c>
      <c r="X553" s="65">
        <f>$CK$832</f>
        <v>1363.3</v>
      </c>
      <c r="Y553" s="451" t="s">
        <v>642</v>
      </c>
      <c r="Z553" s="107" t="s">
        <v>180</v>
      </c>
      <c r="AB553" s="65">
        <f>$ZP$838</f>
        <v>895.30000000000007</v>
      </c>
      <c r="AC553" s="451" t="s">
        <v>642</v>
      </c>
      <c r="AD553" s="285" t="s">
        <v>2325</v>
      </c>
      <c r="AF553" s="65">
        <f>$OE$844</f>
        <v>653.19999999999993</v>
      </c>
      <c r="AG553" s="451" t="s">
        <v>642</v>
      </c>
      <c r="AH553" s="284" t="s">
        <v>142</v>
      </c>
      <c r="AJ553" s="65">
        <f>$DU$850</f>
        <v>507.40000000000003</v>
      </c>
      <c r="AK553" s="451" t="s">
        <v>642</v>
      </c>
      <c r="AL553" s="285" t="s">
        <v>1654</v>
      </c>
      <c r="AN553" s="65">
        <f>$YX$856</f>
        <v>419.90000000000003</v>
      </c>
      <c r="AO553" s="451" t="s">
        <v>642</v>
      </c>
      <c r="AP553" s="285" t="s">
        <v>1690</v>
      </c>
      <c r="AR553" s="65">
        <f>$ZG$862</f>
        <v>593.30000000000007</v>
      </c>
      <c r="AS553" s="451" t="s">
        <v>642</v>
      </c>
      <c r="AT553" s="106" t="s">
        <v>1351</v>
      </c>
      <c r="AW553" s="65">
        <f>$AI$868</f>
        <v>493.4</v>
      </c>
    </row>
    <row r="554" spans="1:49" s="34" customFormat="1" ht="15.75" customHeight="1">
      <c r="A554" s="451" t="s">
        <v>644</v>
      </c>
      <c r="B554" s="107" t="s">
        <v>2723</v>
      </c>
      <c r="D554" s="65">
        <f>$AGE$802</f>
        <v>5715.5</v>
      </c>
      <c r="E554" s="451" t="s">
        <v>644</v>
      </c>
      <c r="F554" s="107" t="s">
        <v>2720</v>
      </c>
      <c r="H554" s="65">
        <f>$AHX$808</f>
        <v>3985.8</v>
      </c>
      <c r="I554" s="451" t="s">
        <v>644</v>
      </c>
      <c r="J554" s="285" t="s">
        <v>1</v>
      </c>
      <c r="L554" s="65">
        <f>$UK$814</f>
        <v>3543.5000000000005</v>
      </c>
      <c r="M554" s="451" t="s">
        <v>644</v>
      </c>
      <c r="N554" s="107" t="s">
        <v>2195</v>
      </c>
      <c r="P554" s="65">
        <f>$XN$820</f>
        <v>1413.8</v>
      </c>
      <c r="Q554" s="451" t="s">
        <v>644</v>
      </c>
      <c r="R554" s="285" t="s">
        <v>1664</v>
      </c>
      <c r="T554" s="65">
        <f>$QG$826</f>
        <v>2324.3000000000002</v>
      </c>
      <c r="U554" s="451" t="s">
        <v>644</v>
      </c>
      <c r="V554" s="285" t="s">
        <v>11</v>
      </c>
      <c r="X554" s="65">
        <f>$FE$832</f>
        <v>1358.4</v>
      </c>
      <c r="Y554" s="451" t="s">
        <v>644</v>
      </c>
      <c r="Z554" s="107" t="s">
        <v>154</v>
      </c>
      <c r="AB554" s="65">
        <f>$AR$838</f>
        <v>891.8</v>
      </c>
      <c r="AC554" s="451" t="s">
        <v>644</v>
      </c>
      <c r="AD554" s="285" t="s">
        <v>1666</v>
      </c>
      <c r="AF554" s="65">
        <f>$ND$844</f>
        <v>652.40000000000009</v>
      </c>
      <c r="AG554" s="451" t="s">
        <v>644</v>
      </c>
      <c r="AH554" s="285" t="s">
        <v>1656</v>
      </c>
      <c r="AJ554" s="65">
        <f>$ASH$850</f>
        <v>503.7</v>
      </c>
      <c r="AK554" s="451" t="s">
        <v>644</v>
      </c>
      <c r="AL554" s="106" t="s">
        <v>1342</v>
      </c>
      <c r="AN554" s="65">
        <f>$IH$856</f>
        <v>415.69999999999993</v>
      </c>
      <c r="AO554" s="451" t="s">
        <v>644</v>
      </c>
      <c r="AP554" s="284" t="s">
        <v>3630</v>
      </c>
      <c r="AR554" s="65">
        <f>$BCR$862</f>
        <v>592.29999999999995</v>
      </c>
      <c r="AS554" s="451" t="s">
        <v>644</v>
      </c>
      <c r="AT554" s="285" t="s">
        <v>17</v>
      </c>
      <c r="AW554" s="65">
        <f>$EM$868</f>
        <v>493</v>
      </c>
    </row>
    <row r="555" spans="1:49" s="34" customFormat="1" ht="15.75" customHeight="1">
      <c r="A555" s="451" t="s">
        <v>650</v>
      </c>
      <c r="B555" s="107" t="s">
        <v>2722</v>
      </c>
      <c r="D555" s="65">
        <f>$AIY$802</f>
        <v>5715.5</v>
      </c>
      <c r="E555" s="451" t="s">
        <v>650</v>
      </c>
      <c r="F555" s="106" t="s">
        <v>1343</v>
      </c>
      <c r="H555" s="65">
        <f>$IQ$808</f>
        <v>3980.8</v>
      </c>
      <c r="I555" s="451" t="s">
        <v>650</v>
      </c>
      <c r="J555" s="107" t="s">
        <v>2198</v>
      </c>
      <c r="L555" s="65">
        <f>$ABR$814</f>
        <v>3466.8999999999996</v>
      </c>
      <c r="M555" s="451" t="s">
        <v>650</v>
      </c>
      <c r="N555" s="107" t="s">
        <v>639</v>
      </c>
      <c r="P555" s="65">
        <f>$AEC$820</f>
        <v>1385.7</v>
      </c>
      <c r="Q555" s="451" t="s">
        <v>650</v>
      </c>
      <c r="R555" s="107" t="s">
        <v>2196</v>
      </c>
      <c r="T555" s="65">
        <f>$WV$826</f>
        <v>2323.3000000000002</v>
      </c>
      <c r="U555" s="451" t="s">
        <v>650</v>
      </c>
      <c r="V555" s="107" t="s">
        <v>2719</v>
      </c>
      <c r="X555" s="65">
        <f>$AJQ$832</f>
        <v>1345</v>
      </c>
      <c r="Y555" s="451" t="s">
        <v>650</v>
      </c>
      <c r="Z555" s="107" t="s">
        <v>2733</v>
      </c>
      <c r="AB555" s="65">
        <f>$ANU$838</f>
        <v>887.6</v>
      </c>
      <c r="AC555" s="451" t="s">
        <v>650</v>
      </c>
      <c r="AD555" s="107" t="s">
        <v>2216</v>
      </c>
      <c r="AF555" s="65">
        <f>$TA$844</f>
        <v>652.40000000000009</v>
      </c>
      <c r="AG555" s="451" t="s">
        <v>650</v>
      </c>
      <c r="AH555" s="285" t="s">
        <v>2325</v>
      </c>
      <c r="AJ555" s="65">
        <f>$OE$850</f>
        <v>494.4</v>
      </c>
      <c r="AK555" s="451" t="s">
        <v>650</v>
      </c>
      <c r="AL555" s="106" t="s">
        <v>1345</v>
      </c>
      <c r="AN555" s="65">
        <f>$PO$856</f>
        <v>410.3</v>
      </c>
      <c r="AO555" s="451" t="s">
        <v>650</v>
      </c>
      <c r="AP555" s="107" t="s">
        <v>2708</v>
      </c>
      <c r="AR555" s="65">
        <f>$AMK$862</f>
        <v>591.6</v>
      </c>
      <c r="AS555" s="451" t="s">
        <v>650</v>
      </c>
      <c r="AT555" s="106" t="s">
        <v>1345</v>
      </c>
      <c r="AW555" s="65">
        <f>$PO$868</f>
        <v>484.5</v>
      </c>
    </row>
    <row r="556" spans="1:49" s="34" customFormat="1" ht="15.75" customHeight="1">
      <c r="A556" s="451" t="s">
        <v>652</v>
      </c>
      <c r="B556" s="107" t="s">
        <v>2216</v>
      </c>
      <c r="D556" s="65">
        <f>$TA$802</f>
        <v>5702.7000000000007</v>
      </c>
      <c r="E556" s="451" t="s">
        <v>652</v>
      </c>
      <c r="F556" s="284" t="s">
        <v>3614</v>
      </c>
      <c r="H556" s="65">
        <f>$AWU$808</f>
        <v>3977.7</v>
      </c>
      <c r="I556" s="451" t="s">
        <v>652</v>
      </c>
      <c r="J556" s="284" t="s">
        <v>3619</v>
      </c>
      <c r="L556" s="65">
        <f>$AYN$814</f>
        <v>3461.8</v>
      </c>
      <c r="M556" s="451" t="s">
        <v>652</v>
      </c>
      <c r="N556" s="285" t="s">
        <v>1664</v>
      </c>
      <c r="P556" s="65">
        <f>$QG$820</f>
        <v>1366.4</v>
      </c>
      <c r="Q556" s="451" t="s">
        <v>652</v>
      </c>
      <c r="R556" s="284" t="s">
        <v>3623</v>
      </c>
      <c r="T556" s="65">
        <f>$BAG$826</f>
        <v>2304.2999999999997</v>
      </c>
      <c r="U556" s="451" t="s">
        <v>652</v>
      </c>
      <c r="V556" s="284" t="s">
        <v>3626</v>
      </c>
      <c r="X556" s="65">
        <f>$BBH$832</f>
        <v>1332.8999999999999</v>
      </c>
      <c r="Y556" s="451" t="s">
        <v>652</v>
      </c>
      <c r="Z556" s="106" t="s">
        <v>1344</v>
      </c>
      <c r="AB556" s="65">
        <f>$GX$838</f>
        <v>887.2</v>
      </c>
      <c r="AC556" s="451" t="s">
        <v>652</v>
      </c>
      <c r="AD556" s="106" t="s">
        <v>1344</v>
      </c>
      <c r="AF556" s="65">
        <f>$GX$844</f>
        <v>650.4</v>
      </c>
      <c r="AG556" s="451" t="s">
        <v>652</v>
      </c>
      <c r="AH556" s="284" t="s">
        <v>3630</v>
      </c>
      <c r="AJ556" s="65">
        <f>$BCR$850</f>
        <v>491.3</v>
      </c>
      <c r="AK556" s="451" t="s">
        <v>652</v>
      </c>
      <c r="AL556" s="107" t="s">
        <v>2734</v>
      </c>
      <c r="AN556" s="65">
        <f>$ALS$856</f>
        <v>409.29999999999995</v>
      </c>
      <c r="AO556" s="451" t="s">
        <v>652</v>
      </c>
      <c r="AP556" s="285" t="s">
        <v>1649</v>
      </c>
      <c r="AR556" s="65">
        <f>$KS$862</f>
        <v>590.30000000000007</v>
      </c>
      <c r="AS556" s="451" t="s">
        <v>652</v>
      </c>
      <c r="AT556" s="285" t="s">
        <v>1653</v>
      </c>
      <c r="AW556" s="65">
        <f>$FW$868</f>
        <v>475.5</v>
      </c>
    </row>
    <row r="557" spans="1:49" s="34" customFormat="1" ht="15.75" customHeight="1">
      <c r="A557" s="451" t="s">
        <v>655</v>
      </c>
      <c r="B557" s="107" t="s">
        <v>3631</v>
      </c>
      <c r="D557" s="65">
        <f>$BDA$802</f>
        <v>5693.7</v>
      </c>
      <c r="E557" s="451" t="s">
        <v>655</v>
      </c>
      <c r="F557" s="284" t="s">
        <v>3618</v>
      </c>
      <c r="H557" s="65">
        <f>$AYE$808</f>
        <v>3967.2000000000007</v>
      </c>
      <c r="I557" s="451" t="s">
        <v>655</v>
      </c>
      <c r="J557" s="107" t="s">
        <v>3627</v>
      </c>
      <c r="L557" s="65">
        <f>$BBQ$814</f>
        <v>3448.5000000000005</v>
      </c>
      <c r="M557" s="451" t="s">
        <v>655</v>
      </c>
      <c r="N557" s="107" t="s">
        <v>2724</v>
      </c>
      <c r="P557" s="65">
        <f>$APE$820</f>
        <v>1364.6999999999998</v>
      </c>
      <c r="Q557" s="451" t="s">
        <v>655</v>
      </c>
      <c r="R557" s="107" t="s">
        <v>2210</v>
      </c>
      <c r="T557" s="65">
        <f>$XE$826</f>
        <v>2300.1999999999998</v>
      </c>
      <c r="U557" s="451" t="s">
        <v>655</v>
      </c>
      <c r="V557" s="107" t="s">
        <v>141</v>
      </c>
      <c r="X557" s="65">
        <f>$GO$832</f>
        <v>1325.1000000000001</v>
      </c>
      <c r="Y557" s="451" t="s">
        <v>655</v>
      </c>
      <c r="Z557" s="285" t="s">
        <v>23</v>
      </c>
      <c r="AB557" s="65">
        <f>$OW$838</f>
        <v>881.09999999999991</v>
      </c>
      <c r="AC557" s="451" t="s">
        <v>655</v>
      </c>
      <c r="AD557" s="285" t="s">
        <v>1654</v>
      </c>
      <c r="AF557" s="65">
        <f>$YX$844</f>
        <v>650.30000000000007</v>
      </c>
      <c r="AG557" s="451" t="s">
        <v>655</v>
      </c>
      <c r="AH557" s="107" t="s">
        <v>694</v>
      </c>
      <c r="AJ557" s="65">
        <f>$RH$850</f>
        <v>476.3</v>
      </c>
      <c r="AK557" s="451" t="s">
        <v>655</v>
      </c>
      <c r="AL557" s="285" t="s">
        <v>1658</v>
      </c>
      <c r="AN557" s="65">
        <f>$ON$856</f>
        <v>404.20000000000005</v>
      </c>
      <c r="AO557" s="451" t="s">
        <v>655</v>
      </c>
      <c r="AP557" s="285" t="s">
        <v>33</v>
      </c>
      <c r="AR557" s="65">
        <f>$CK$862</f>
        <v>578.70000000000005</v>
      </c>
      <c r="AS557" s="451" t="s">
        <v>655</v>
      </c>
      <c r="AT557" s="284" t="s">
        <v>143</v>
      </c>
      <c r="AW557" s="65">
        <f>$FN$868</f>
        <v>471.90000000000003</v>
      </c>
    </row>
    <row r="558" spans="1:49" s="34" customFormat="1" ht="15.75" customHeight="1">
      <c r="A558" s="451" t="s">
        <v>656</v>
      </c>
      <c r="B558" s="284" t="s">
        <v>142</v>
      </c>
      <c r="D558" s="65">
        <f>$DU$802</f>
        <v>5693.7</v>
      </c>
      <c r="E558" s="451" t="s">
        <v>656</v>
      </c>
      <c r="F558" s="107" t="s">
        <v>2728</v>
      </c>
      <c r="H558" s="65">
        <f>$AGN$808</f>
        <v>3947.7000000000003</v>
      </c>
      <c r="I558" s="451" t="s">
        <v>656</v>
      </c>
      <c r="J558" s="107" t="s">
        <v>687</v>
      </c>
      <c r="L558" s="65">
        <f>$BS$814</f>
        <v>3440.2</v>
      </c>
      <c r="M558" s="451" t="s">
        <v>656</v>
      </c>
      <c r="N558" s="284" t="s">
        <v>3624</v>
      </c>
      <c r="P558" s="65">
        <f>$BAP$820</f>
        <v>1360.7</v>
      </c>
      <c r="Q558" s="451" t="s">
        <v>656</v>
      </c>
      <c r="R558" s="106" t="s">
        <v>1351</v>
      </c>
      <c r="T558" s="65">
        <f>$AI$826</f>
        <v>2294</v>
      </c>
      <c r="U558" s="451" t="s">
        <v>656</v>
      </c>
      <c r="V558" s="284" t="s">
        <v>21</v>
      </c>
      <c r="X558" s="65">
        <f>$Q$832</f>
        <v>1319.9</v>
      </c>
      <c r="Y558" s="451" t="s">
        <v>656</v>
      </c>
      <c r="Z558" s="285" t="s">
        <v>2325</v>
      </c>
      <c r="AB558" s="65">
        <f>$OE$838</f>
        <v>877.9</v>
      </c>
      <c r="AC558" s="451" t="s">
        <v>656</v>
      </c>
      <c r="AD558" s="106" t="s">
        <v>1351</v>
      </c>
      <c r="AF558" s="65">
        <f>$AI$844</f>
        <v>649.70000000000005</v>
      </c>
      <c r="AG558" s="451" t="s">
        <v>656</v>
      </c>
      <c r="AH558" s="284" t="s">
        <v>3625</v>
      </c>
      <c r="AJ558" s="65">
        <f>$BAY$850</f>
        <v>473.50000000000006</v>
      </c>
      <c r="AK558" s="451" t="s">
        <v>656</v>
      </c>
      <c r="AL558" s="107" t="s">
        <v>2713</v>
      </c>
      <c r="AN558" s="65">
        <f>$AJZ$856</f>
        <v>393.20000000000005</v>
      </c>
      <c r="AO558" s="451" t="s">
        <v>656</v>
      </c>
      <c r="AP558" s="284" t="s">
        <v>3618</v>
      </c>
      <c r="AR558" s="65">
        <f>$AYE$862</f>
        <v>575.6</v>
      </c>
      <c r="AS558" s="451" t="s">
        <v>656</v>
      </c>
      <c r="AT558" s="107" t="s">
        <v>2716</v>
      </c>
      <c r="AW558" s="65">
        <f>$AOV$868</f>
        <v>471.20000000000005</v>
      </c>
    </row>
    <row r="559" spans="1:49" s="34" customFormat="1" ht="15.75" customHeight="1">
      <c r="A559" s="451" t="s">
        <v>659</v>
      </c>
      <c r="B559" s="284" t="s">
        <v>3615</v>
      </c>
      <c r="D559" s="65">
        <f>$AXD$802</f>
        <v>5688</v>
      </c>
      <c r="E559" s="451" t="s">
        <v>659</v>
      </c>
      <c r="F559" s="107" t="s">
        <v>2717</v>
      </c>
      <c r="H559" s="65">
        <f>$ANC$808</f>
        <v>3923.6000000000004</v>
      </c>
      <c r="I559" s="451" t="s">
        <v>659</v>
      </c>
      <c r="J559" s="107" t="s">
        <v>654</v>
      </c>
      <c r="L559" s="65">
        <f>$HP$814</f>
        <v>3427.4</v>
      </c>
      <c r="M559" s="451" t="s">
        <v>659</v>
      </c>
      <c r="N559" s="107" t="s">
        <v>686</v>
      </c>
      <c r="P559" s="65">
        <f>$PX$820</f>
        <v>1350.8999999999999</v>
      </c>
      <c r="Q559" s="451" t="s">
        <v>659</v>
      </c>
      <c r="R559" s="107" t="s">
        <v>2726</v>
      </c>
      <c r="T559" s="65">
        <f>$AKI$826</f>
        <v>2285.9</v>
      </c>
      <c r="U559" s="451" t="s">
        <v>659</v>
      </c>
      <c r="V559" s="285" t="s">
        <v>37</v>
      </c>
      <c r="X559" s="65">
        <f>$EV$832</f>
        <v>1318.8</v>
      </c>
      <c r="Y559" s="451" t="s">
        <v>659</v>
      </c>
      <c r="Z559" s="107" t="s">
        <v>2719</v>
      </c>
      <c r="AB559" s="65">
        <f>$AJQ$838</f>
        <v>871.80000000000007</v>
      </c>
      <c r="AC559" s="451" t="s">
        <v>659</v>
      </c>
      <c r="AD559" s="107" t="s">
        <v>154</v>
      </c>
      <c r="AF559" s="65">
        <f>$AR$844</f>
        <v>647.4</v>
      </c>
      <c r="AG559" s="451" t="s">
        <v>659</v>
      </c>
      <c r="AH559" s="107" t="s">
        <v>2730</v>
      </c>
      <c r="AJ559" s="65">
        <f>$AOD$850</f>
        <v>468.79999999999995</v>
      </c>
      <c r="AK559" s="451" t="s">
        <v>659</v>
      </c>
      <c r="AL559" s="106" t="s">
        <v>1343</v>
      </c>
      <c r="AN559" s="65">
        <f>$IQ$856</f>
        <v>393.2</v>
      </c>
      <c r="AO559" s="451" t="s">
        <v>659</v>
      </c>
      <c r="AP559" s="107" t="s">
        <v>2203</v>
      </c>
      <c r="AR559" s="65">
        <f>$WM$862</f>
        <v>571.20000000000005</v>
      </c>
      <c r="AS559" s="451" t="s">
        <v>659</v>
      </c>
      <c r="AT559" s="107" t="s">
        <v>651</v>
      </c>
      <c r="AW559" s="65">
        <f>$DL$868</f>
        <v>466.1</v>
      </c>
    </row>
    <row r="560" spans="1:49" s="34" customFormat="1" ht="15.75" customHeight="1">
      <c r="A560" s="451" t="s">
        <v>661</v>
      </c>
      <c r="B560" s="107" t="s">
        <v>2201</v>
      </c>
      <c r="D560" s="65">
        <f>$ABI$802</f>
        <v>5688</v>
      </c>
      <c r="E560" s="451" t="s">
        <v>661</v>
      </c>
      <c r="F560" s="107" t="s">
        <v>180</v>
      </c>
      <c r="H560" s="65">
        <f>$ZP$808</f>
        <v>3905.5</v>
      </c>
      <c r="I560" s="451" t="s">
        <v>661</v>
      </c>
      <c r="J560" s="285" t="s">
        <v>1654</v>
      </c>
      <c r="L560" s="65">
        <f>$YX$814</f>
        <v>3399.9999999999995</v>
      </c>
      <c r="M560" s="451" t="s">
        <v>661</v>
      </c>
      <c r="N560" s="284" t="s">
        <v>3641</v>
      </c>
      <c r="P560" s="65">
        <f>$BGV$820</f>
        <v>1338.1000000000001</v>
      </c>
      <c r="Q560" s="451" t="s">
        <v>661</v>
      </c>
      <c r="R560" s="285" t="s">
        <v>15</v>
      </c>
      <c r="T560" s="65">
        <f>$LB$826</f>
        <v>2267.1</v>
      </c>
      <c r="U560" s="451" t="s">
        <v>661</v>
      </c>
      <c r="V560" s="106" t="s">
        <v>1343</v>
      </c>
      <c r="X560" s="65">
        <f>$IQ$832</f>
        <v>1313.6</v>
      </c>
      <c r="Y560" s="451" t="s">
        <v>661</v>
      </c>
      <c r="Z560" s="285" t="s">
        <v>37</v>
      </c>
      <c r="AB560" s="65">
        <f>$EV$838</f>
        <v>870.24999999999989</v>
      </c>
      <c r="AC560" s="451" t="s">
        <v>661</v>
      </c>
      <c r="AD560" s="285" t="s">
        <v>1668</v>
      </c>
      <c r="AF560" s="65">
        <f>$PF$844</f>
        <v>646</v>
      </c>
      <c r="AG560" s="451" t="s">
        <v>661</v>
      </c>
      <c r="AH560" s="107" t="s">
        <v>2708</v>
      </c>
      <c r="AJ560" s="65">
        <f>$AMK$850</f>
        <v>467</v>
      </c>
      <c r="AK560" s="451" t="s">
        <v>661</v>
      </c>
      <c r="AL560" s="107" t="s">
        <v>639</v>
      </c>
      <c r="AN560" s="65">
        <f>$AEC$856</f>
        <v>386.50000000000006</v>
      </c>
      <c r="AO560" s="451" t="s">
        <v>661</v>
      </c>
      <c r="AP560" s="107" t="s">
        <v>658</v>
      </c>
      <c r="AR560" s="65">
        <f>$KA$862</f>
        <v>568.59999999999991</v>
      </c>
      <c r="AS560" s="451" t="s">
        <v>661</v>
      </c>
      <c r="AT560" s="284" t="s">
        <v>3639</v>
      </c>
      <c r="AW560" s="65">
        <f>$BFU$868</f>
        <v>462.69999999999993</v>
      </c>
    </row>
    <row r="561" spans="1:49" s="34" customFormat="1" ht="15.75" customHeight="1">
      <c r="A561" s="451" t="s">
        <v>666</v>
      </c>
      <c r="B561" s="107" t="s">
        <v>2196</v>
      </c>
      <c r="D561" s="65">
        <f>$WV$802</f>
        <v>5688</v>
      </c>
      <c r="E561" s="451" t="s">
        <v>666</v>
      </c>
      <c r="F561" s="284" t="s">
        <v>3638</v>
      </c>
      <c r="H561" s="65">
        <f>$BFL$808</f>
        <v>3894.7999999999997</v>
      </c>
      <c r="I561" s="451" t="s">
        <v>666</v>
      </c>
      <c r="J561" s="107" t="s">
        <v>2707</v>
      </c>
      <c r="L561" s="65">
        <f>$ALJ$814</f>
        <v>3353.4</v>
      </c>
      <c r="M561" s="451" t="s">
        <v>666</v>
      </c>
      <c r="N561" s="107" t="s">
        <v>687</v>
      </c>
      <c r="P561" s="65">
        <f>$BS$820</f>
        <v>1336.1</v>
      </c>
      <c r="Q561" s="451" t="s">
        <v>666</v>
      </c>
      <c r="R561" s="285" t="s">
        <v>1753</v>
      </c>
      <c r="T561" s="65">
        <f>$NM$826</f>
        <v>2237.5</v>
      </c>
      <c r="U561" s="451" t="s">
        <v>666</v>
      </c>
      <c r="V561" s="284" t="s">
        <v>3621</v>
      </c>
      <c r="X561" s="65">
        <f>$AZO$832</f>
        <v>1284.5</v>
      </c>
      <c r="Y561" s="451" t="s">
        <v>666</v>
      </c>
      <c r="Z561" s="284" t="s">
        <v>3615</v>
      </c>
      <c r="AB561" s="65">
        <f>$AXD$838</f>
        <v>869.9</v>
      </c>
      <c r="AC561" s="451" t="s">
        <v>666</v>
      </c>
      <c r="AD561" s="106" t="s">
        <v>1349</v>
      </c>
      <c r="AF561" s="65">
        <f>$LT$844</f>
        <v>643.6</v>
      </c>
      <c r="AG561" s="451" t="s">
        <v>666</v>
      </c>
      <c r="AH561" s="284" t="s">
        <v>3622</v>
      </c>
      <c r="AJ561" s="65">
        <f>$AZX$850</f>
        <v>466.5</v>
      </c>
      <c r="AK561" s="451" t="s">
        <v>666</v>
      </c>
      <c r="AL561" s="107" t="s">
        <v>2726</v>
      </c>
      <c r="AN561" s="65">
        <f>$AKI$856</f>
        <v>382.4</v>
      </c>
      <c r="AO561" s="451" t="s">
        <v>666</v>
      </c>
      <c r="AP561" s="107" t="s">
        <v>668</v>
      </c>
      <c r="AR561" s="65">
        <f>$SI$862</f>
        <v>565.5</v>
      </c>
      <c r="AS561" s="451" t="s">
        <v>666</v>
      </c>
      <c r="AT561" s="107" t="s">
        <v>700</v>
      </c>
      <c r="AW561" s="65">
        <f>$NV$868</f>
        <v>436.8</v>
      </c>
    </row>
    <row r="562" spans="1:49" s="34" customFormat="1" ht="15.75" customHeight="1">
      <c r="A562" s="451" t="s">
        <v>670</v>
      </c>
      <c r="B562" s="107" t="s">
        <v>2727</v>
      </c>
      <c r="D562" s="65">
        <f>$APN$802</f>
        <v>5688</v>
      </c>
      <c r="E562" s="451" t="s">
        <v>670</v>
      </c>
      <c r="F562" s="107" t="s">
        <v>2209</v>
      </c>
      <c r="H562" s="65">
        <f>$AAZ$808</f>
        <v>3887.1000000000004</v>
      </c>
      <c r="I562" s="451" t="s">
        <v>670</v>
      </c>
      <c r="J562" s="285" t="s">
        <v>2325</v>
      </c>
      <c r="L562" s="65">
        <f>$OE$814</f>
        <v>3347.3</v>
      </c>
      <c r="M562" s="451" t="s">
        <v>670</v>
      </c>
      <c r="N562" s="107" t="s">
        <v>141</v>
      </c>
      <c r="P562" s="65">
        <f>$GO$820</f>
        <v>1335.8000000000002</v>
      </c>
      <c r="Q562" s="451" t="s">
        <v>670</v>
      </c>
      <c r="R562" s="107" t="s">
        <v>2722</v>
      </c>
      <c r="T562" s="65">
        <f>$AIY$826</f>
        <v>2234</v>
      </c>
      <c r="U562" s="451" t="s">
        <v>670</v>
      </c>
      <c r="V562" s="284" t="s">
        <v>3633</v>
      </c>
      <c r="X562" s="65">
        <f>$BDS$832</f>
        <v>1277.8</v>
      </c>
      <c r="Y562" s="451" t="s">
        <v>670</v>
      </c>
      <c r="Z562" s="107" t="s">
        <v>3631</v>
      </c>
      <c r="AB562" s="65">
        <f>$BDA$838</f>
        <v>866.1</v>
      </c>
      <c r="AC562" s="451" t="s">
        <v>670</v>
      </c>
      <c r="AD562" s="107" t="s">
        <v>2193</v>
      </c>
      <c r="AF562" s="65">
        <f>$ASZ$844</f>
        <v>640.29999999999995</v>
      </c>
      <c r="AG562" s="451" t="s">
        <v>670</v>
      </c>
      <c r="AH562" s="107" t="s">
        <v>2719</v>
      </c>
      <c r="AJ562" s="65">
        <f>$AJQ$850</f>
        <v>464.90000000000003</v>
      </c>
      <c r="AK562" s="451" t="s">
        <v>670</v>
      </c>
      <c r="AL562" s="107" t="s">
        <v>2832</v>
      </c>
      <c r="AN562" s="65">
        <f>$AGW$856</f>
        <v>379.09999999999997</v>
      </c>
      <c r="AO562" s="451" t="s">
        <v>670</v>
      </c>
      <c r="AP562" s="107" t="s">
        <v>651</v>
      </c>
      <c r="AR562" s="65">
        <f>$DL$862</f>
        <v>565.29999999999995</v>
      </c>
      <c r="AS562" s="451" t="s">
        <v>670</v>
      </c>
      <c r="AT562" s="107" t="s">
        <v>2723</v>
      </c>
      <c r="AW562" s="65">
        <f>$AGE$868</f>
        <v>430.70000000000005</v>
      </c>
    </row>
    <row r="563" spans="1:49" s="34" customFormat="1" ht="15.75" customHeight="1">
      <c r="A563" s="451" t="s">
        <v>671</v>
      </c>
      <c r="B563" s="285" t="s">
        <v>1658</v>
      </c>
      <c r="D563" s="65">
        <f>$ON$802</f>
        <v>5686.6</v>
      </c>
      <c r="E563" s="451" t="s">
        <v>671</v>
      </c>
      <c r="F563" s="107" t="s">
        <v>2718</v>
      </c>
      <c r="H563" s="65">
        <f>$AMB$808</f>
        <v>3886.2</v>
      </c>
      <c r="I563" s="451" t="s">
        <v>671</v>
      </c>
      <c r="J563" s="106" t="s">
        <v>1344</v>
      </c>
      <c r="L563" s="65">
        <f>$GX$814</f>
        <v>3346.5</v>
      </c>
      <c r="M563" s="451" t="s">
        <v>671</v>
      </c>
      <c r="N563" s="107" t="s">
        <v>668</v>
      </c>
      <c r="P563" s="65">
        <f>$SI$820</f>
        <v>1330.3</v>
      </c>
      <c r="Q563" s="451" t="s">
        <v>671</v>
      </c>
      <c r="R563" s="107" t="s">
        <v>180</v>
      </c>
      <c r="T563" s="65">
        <f>$ZP$826</f>
        <v>2233.7000000000003</v>
      </c>
      <c r="U563" s="451" t="s">
        <v>671</v>
      </c>
      <c r="V563" s="285" t="s">
        <v>1656</v>
      </c>
      <c r="X563" s="65">
        <f>$ASH$832</f>
        <v>1252.7</v>
      </c>
      <c r="Y563" s="451" t="s">
        <v>671</v>
      </c>
      <c r="Z563" s="284" t="s">
        <v>21</v>
      </c>
      <c r="AB563" s="65">
        <f>$Q$838</f>
        <v>865.8</v>
      </c>
      <c r="AC563" s="451" t="s">
        <v>671</v>
      </c>
      <c r="AD563" s="107" t="s">
        <v>686</v>
      </c>
      <c r="AF563" s="65">
        <f>$PX$844</f>
        <v>639</v>
      </c>
      <c r="AG563" s="451" t="s">
        <v>671</v>
      </c>
      <c r="AH563" s="107" t="s">
        <v>2848</v>
      </c>
      <c r="AJ563" s="65">
        <f>$AJH$850</f>
        <v>463.7</v>
      </c>
      <c r="AK563" s="451" t="s">
        <v>671</v>
      </c>
      <c r="AL563" s="107" t="s">
        <v>2718</v>
      </c>
      <c r="AN563" s="65">
        <f>$AMB$856</f>
        <v>371.5</v>
      </c>
      <c r="AO563" s="451" t="s">
        <v>671</v>
      </c>
      <c r="AP563" s="107" t="s">
        <v>2722</v>
      </c>
      <c r="AR563" s="65">
        <f>$AIY$862</f>
        <v>565.29999999999995</v>
      </c>
      <c r="AS563" s="451" t="s">
        <v>671</v>
      </c>
      <c r="AT563" s="285" t="s">
        <v>1668</v>
      </c>
      <c r="AW563" s="65">
        <f>$PF$868</f>
        <v>421.9</v>
      </c>
    </row>
    <row r="564" spans="1:49" s="34" customFormat="1" ht="15.75" customHeight="1">
      <c r="A564" s="451" t="s">
        <v>672</v>
      </c>
      <c r="B564" s="106" t="s">
        <v>1342</v>
      </c>
      <c r="D564" s="65">
        <f>$IH$802</f>
        <v>5680.2000000000007</v>
      </c>
      <c r="E564" s="451" t="s">
        <v>672</v>
      </c>
      <c r="F564" s="107" t="s">
        <v>668</v>
      </c>
      <c r="H564" s="65">
        <f>$SI$808</f>
        <v>3882.2</v>
      </c>
      <c r="I564" s="451" t="s">
        <v>672</v>
      </c>
      <c r="J564" s="284" t="s">
        <v>3624</v>
      </c>
      <c r="L564" s="65">
        <f>$BAP$814</f>
        <v>3344.8</v>
      </c>
      <c r="M564" s="451" t="s">
        <v>672</v>
      </c>
      <c r="N564" s="107" t="s">
        <v>683</v>
      </c>
      <c r="P564" s="65">
        <f>$Z$820</f>
        <v>1301.1000000000001</v>
      </c>
      <c r="Q564" s="451" t="s">
        <v>672</v>
      </c>
      <c r="R564" s="107" t="s">
        <v>2203</v>
      </c>
      <c r="T564" s="65">
        <f>$WM$826</f>
        <v>2226.3000000000002</v>
      </c>
      <c r="U564" s="451" t="s">
        <v>672</v>
      </c>
      <c r="V564" s="285" t="s">
        <v>1654</v>
      </c>
      <c r="X564" s="65">
        <f>$YX$832</f>
        <v>1246.1000000000001</v>
      </c>
      <c r="Y564" s="451" t="s">
        <v>672</v>
      </c>
      <c r="Z564" s="106" t="s">
        <v>1349</v>
      </c>
      <c r="AB564" s="65">
        <f>$LT$838</f>
        <v>860.7</v>
      </c>
      <c r="AC564" s="451" t="s">
        <v>672</v>
      </c>
      <c r="AD564" s="284" t="s">
        <v>3649</v>
      </c>
      <c r="AF564" s="65">
        <f>$AZF$844</f>
        <v>635</v>
      </c>
      <c r="AG564" s="451" t="s">
        <v>672</v>
      </c>
      <c r="AH564" s="284" t="s">
        <v>3621</v>
      </c>
      <c r="AJ564" s="65">
        <f>$AZO$850</f>
        <v>461.99999999999994</v>
      </c>
      <c r="AK564" s="451" t="s">
        <v>672</v>
      </c>
      <c r="AL564" s="107" t="s">
        <v>3616</v>
      </c>
      <c r="AN564" s="65">
        <f>$AXM$856</f>
        <v>364.90000000000003</v>
      </c>
      <c r="AO564" s="451" t="s">
        <v>672</v>
      </c>
      <c r="AP564" s="107" t="s">
        <v>2721</v>
      </c>
      <c r="AR564" s="65">
        <f>$AMT$862</f>
        <v>562.79999999999995</v>
      </c>
      <c r="AS564" s="451" t="s">
        <v>672</v>
      </c>
      <c r="AT564" s="107" t="s">
        <v>153</v>
      </c>
      <c r="AW564" s="65">
        <f>$SR$868</f>
        <v>418.40000000000009</v>
      </c>
    </row>
    <row r="565" spans="1:49" s="34" customFormat="1" ht="15.75" customHeight="1">
      <c r="A565" s="451" t="s">
        <v>677</v>
      </c>
      <c r="B565" s="107" t="s">
        <v>2728</v>
      </c>
      <c r="D565" s="65">
        <f>$AGN$802</f>
        <v>5680.2000000000007</v>
      </c>
      <c r="E565" s="451" t="s">
        <v>677</v>
      </c>
      <c r="F565" s="107" t="s">
        <v>2203</v>
      </c>
      <c r="H565" s="65">
        <f>$WM$808</f>
        <v>3861.2000000000003</v>
      </c>
      <c r="I565" s="451" t="s">
        <v>677</v>
      </c>
      <c r="J565" s="107" t="s">
        <v>638</v>
      </c>
      <c r="L565" s="65">
        <f>$JI$814</f>
        <v>3329.3</v>
      </c>
      <c r="M565" s="451" t="s">
        <v>677</v>
      </c>
      <c r="N565" s="284" t="s">
        <v>3639</v>
      </c>
      <c r="P565" s="65">
        <f>$BFU$820</f>
        <v>1300.5</v>
      </c>
      <c r="Q565" s="451" t="s">
        <v>677</v>
      </c>
      <c r="R565" s="284" t="s">
        <v>3638</v>
      </c>
      <c r="T565" s="65">
        <f>$BFL$826</f>
        <v>2214.6999999999998</v>
      </c>
      <c r="U565" s="451" t="s">
        <v>677</v>
      </c>
      <c r="V565" s="107" t="s">
        <v>2707</v>
      </c>
      <c r="X565" s="65">
        <f>$ALJ$832</f>
        <v>1239.6999999999998</v>
      </c>
      <c r="Y565" s="451" t="s">
        <v>677</v>
      </c>
      <c r="Z565" s="107" t="s">
        <v>2726</v>
      </c>
      <c r="AB565" s="65">
        <f>$AKI$838</f>
        <v>852.8</v>
      </c>
      <c r="AC565" s="451" t="s">
        <v>677</v>
      </c>
      <c r="AD565" s="107" t="s">
        <v>654</v>
      </c>
      <c r="AF565" s="65">
        <f>$HP$844</f>
        <v>633.59999999999991</v>
      </c>
      <c r="AG565" s="451" t="s">
        <v>677</v>
      </c>
      <c r="AH565" s="107" t="s">
        <v>2198</v>
      </c>
      <c r="AJ565" s="65">
        <f>$ABR$850</f>
        <v>460.5</v>
      </c>
      <c r="AK565" s="451" t="s">
        <v>677</v>
      </c>
      <c r="AL565" s="285" t="s">
        <v>1657</v>
      </c>
      <c r="AN565" s="65">
        <f>$TS$856</f>
        <v>363.99999999999994</v>
      </c>
      <c r="AO565" s="451" t="s">
        <v>677</v>
      </c>
      <c r="AP565" s="107" t="s">
        <v>2730</v>
      </c>
      <c r="AR565" s="65">
        <f>$AOD$862</f>
        <v>524.6</v>
      </c>
      <c r="AS565" s="451" t="s">
        <v>677</v>
      </c>
      <c r="AT565" s="285" t="s">
        <v>1654</v>
      </c>
      <c r="AW565" s="65">
        <f>$YX$868</f>
        <v>414.2</v>
      </c>
    </row>
    <row r="566" spans="1:49" s="34" customFormat="1" ht="15.75" customHeight="1">
      <c r="A566" s="451" t="s">
        <v>685</v>
      </c>
      <c r="B566" s="107" t="s">
        <v>653</v>
      </c>
      <c r="D566" s="65">
        <f>$IZ$802</f>
        <v>5674.5</v>
      </c>
      <c r="E566" s="451" t="s">
        <v>685</v>
      </c>
      <c r="F566" s="106" t="s">
        <v>1344</v>
      </c>
      <c r="H566" s="65">
        <f>$GX$808</f>
        <v>3845</v>
      </c>
      <c r="I566" s="451" t="s">
        <v>685</v>
      </c>
      <c r="J566" s="285" t="s">
        <v>25</v>
      </c>
      <c r="L566" s="65">
        <f>$BA$814</f>
        <v>3325.8</v>
      </c>
      <c r="M566" s="451" t="s">
        <v>685</v>
      </c>
      <c r="N566" s="107" t="s">
        <v>2730</v>
      </c>
      <c r="P566" s="65">
        <f>$AOD$820</f>
        <v>1296.9000000000001</v>
      </c>
      <c r="Q566" s="451" t="s">
        <v>685</v>
      </c>
      <c r="R566" s="107" t="s">
        <v>686</v>
      </c>
      <c r="T566" s="65">
        <f>$PX$826</f>
        <v>2210.3000000000002</v>
      </c>
      <c r="U566" s="451" t="s">
        <v>685</v>
      </c>
      <c r="V566" s="285" t="s">
        <v>31</v>
      </c>
      <c r="X566" s="65">
        <f>$CB$832</f>
        <v>1229.0999999999999</v>
      </c>
      <c r="Y566" s="451" t="s">
        <v>685</v>
      </c>
      <c r="Z566" s="107" t="s">
        <v>2201</v>
      </c>
      <c r="AB566" s="65">
        <f>$ABI$838</f>
        <v>849.3</v>
      </c>
      <c r="AC566" s="451" t="s">
        <v>685</v>
      </c>
      <c r="AD566" s="284" t="s">
        <v>3632</v>
      </c>
      <c r="AF566" s="65">
        <f>$BDJ$844</f>
        <v>631.19999999999993</v>
      </c>
      <c r="AG566" s="451" t="s">
        <v>685</v>
      </c>
      <c r="AH566" s="285" t="s">
        <v>37</v>
      </c>
      <c r="AJ566" s="65">
        <f>$EV$850</f>
        <v>459.6</v>
      </c>
      <c r="AK566" s="451" t="s">
        <v>685</v>
      </c>
      <c r="AL566" s="107" t="s">
        <v>2220</v>
      </c>
      <c r="AN566" s="65">
        <f>$YF$856</f>
        <v>363.8</v>
      </c>
      <c r="AO566" s="451" t="s">
        <v>685</v>
      </c>
      <c r="AP566" s="107" t="s">
        <v>155</v>
      </c>
      <c r="AR566" s="65">
        <f>$BJ$862</f>
        <v>519.19999999999993</v>
      </c>
      <c r="AS566" s="451" t="s">
        <v>685</v>
      </c>
      <c r="AT566" s="284" t="s">
        <v>3625</v>
      </c>
      <c r="AW566" s="65">
        <f>$BAY$868</f>
        <v>409.5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5646.6500000000005</v>
      </c>
      <c r="E567" s="451" t="s">
        <v>689</v>
      </c>
      <c r="F567" s="284" t="s">
        <v>3632</v>
      </c>
      <c r="H567" s="65">
        <f>$BDJ$808</f>
        <v>3821.8999999999996</v>
      </c>
      <c r="I567" s="451" t="s">
        <v>689</v>
      </c>
      <c r="J567" s="285" t="s">
        <v>1649</v>
      </c>
      <c r="L567" s="65">
        <f>$KS$814</f>
        <v>3299.5</v>
      </c>
      <c r="M567" s="451" t="s">
        <v>689</v>
      </c>
      <c r="N567" s="285" t="s">
        <v>17</v>
      </c>
      <c r="P567" s="65">
        <f>$EM$820</f>
        <v>1292.5999999999999</v>
      </c>
      <c r="Q567" s="451" t="s">
        <v>689</v>
      </c>
      <c r="R567" s="107" t="s">
        <v>667</v>
      </c>
      <c r="T567" s="65">
        <f>$JR$826</f>
        <v>2209.3000000000002</v>
      </c>
      <c r="U567" s="451" t="s">
        <v>689</v>
      </c>
      <c r="V567" s="284" t="s">
        <v>3630</v>
      </c>
      <c r="X567" s="65">
        <f>$BCR$832</f>
        <v>1223.3</v>
      </c>
      <c r="Y567" s="451" t="s">
        <v>689</v>
      </c>
      <c r="Z567" s="284" t="s">
        <v>3636</v>
      </c>
      <c r="AB567" s="65">
        <f>$BET$838</f>
        <v>846.40000000000009</v>
      </c>
      <c r="AC567" s="451" t="s">
        <v>689</v>
      </c>
      <c r="AD567" s="284" t="s">
        <v>3614</v>
      </c>
      <c r="AF567" s="65">
        <f>$AWU$844</f>
        <v>622.79999999999995</v>
      </c>
      <c r="AG567" s="451" t="s">
        <v>689</v>
      </c>
      <c r="AH567" s="107" t="s">
        <v>2721</v>
      </c>
      <c r="AJ567" s="65">
        <f>$AMT$850</f>
        <v>458.8</v>
      </c>
      <c r="AK567" s="451" t="s">
        <v>689</v>
      </c>
      <c r="AL567" s="284" t="s">
        <v>3635</v>
      </c>
      <c r="AN567" s="65">
        <f>$BEK$856</f>
        <v>359.70000000000005</v>
      </c>
      <c r="AO567" s="451" t="s">
        <v>689</v>
      </c>
      <c r="AP567" s="107" t="s">
        <v>3627</v>
      </c>
      <c r="AR567" s="65">
        <f>$BBQ$862</f>
        <v>518.29999999999995</v>
      </c>
      <c r="AS567" s="451" t="s">
        <v>689</v>
      </c>
      <c r="AT567" s="107" t="s">
        <v>3627</v>
      </c>
      <c r="AW567" s="65">
        <f>$BBQ$868</f>
        <v>405.79999999999995</v>
      </c>
    </row>
    <row r="568" spans="1:49" s="34" customFormat="1" ht="15.75" customHeight="1">
      <c r="A568" s="451" t="s">
        <v>690</v>
      </c>
      <c r="B568" s="107" t="s">
        <v>2724</v>
      </c>
      <c r="D568" s="65">
        <f>$APE$802</f>
        <v>5639.5</v>
      </c>
      <c r="E568" s="451" t="s">
        <v>690</v>
      </c>
      <c r="F568" s="107" t="s">
        <v>2725</v>
      </c>
      <c r="H568" s="65">
        <f>$AIP$808</f>
        <v>3810.9999999999995</v>
      </c>
      <c r="I568" s="451" t="s">
        <v>690</v>
      </c>
      <c r="J568" s="107" t="s">
        <v>2724</v>
      </c>
      <c r="L568" s="65">
        <f>$APE$814</f>
        <v>3275.5999999999995</v>
      </c>
      <c r="M568" s="451" t="s">
        <v>690</v>
      </c>
      <c r="N568" s="284" t="s">
        <v>21</v>
      </c>
      <c r="P568" s="65">
        <f>$Q$820</f>
        <v>1285.5</v>
      </c>
      <c r="Q568" s="451" t="s">
        <v>690</v>
      </c>
      <c r="R568" s="107" t="s">
        <v>3631</v>
      </c>
      <c r="T568" s="65">
        <f>$BDA$826</f>
        <v>2207.8000000000002</v>
      </c>
      <c r="U568" s="451" t="s">
        <v>690</v>
      </c>
      <c r="V568" s="284" t="s">
        <v>3638</v>
      </c>
      <c r="X568" s="65">
        <f>$BFL$832</f>
        <v>1219.0999999999999</v>
      </c>
      <c r="Y568" s="451" t="s">
        <v>690</v>
      </c>
      <c r="Z568" s="106" t="s">
        <v>1337</v>
      </c>
      <c r="AB568" s="65">
        <f>$H$838</f>
        <v>840.2</v>
      </c>
      <c r="AC568" s="451" t="s">
        <v>690</v>
      </c>
      <c r="AD568" s="107" t="s">
        <v>2727</v>
      </c>
      <c r="AF568" s="65">
        <f>$APN$844</f>
        <v>617.1</v>
      </c>
      <c r="AG568" s="451" t="s">
        <v>690</v>
      </c>
      <c r="AH568" s="107" t="s">
        <v>155</v>
      </c>
      <c r="AJ568" s="65">
        <f>$BJ$850</f>
        <v>456</v>
      </c>
      <c r="AK568" s="451" t="s">
        <v>690</v>
      </c>
      <c r="AL568" s="284" t="s">
        <v>3617</v>
      </c>
      <c r="AN568" s="65">
        <f>$AXV$856</f>
        <v>359</v>
      </c>
      <c r="AO568" s="451" t="s">
        <v>690</v>
      </c>
      <c r="AP568" s="285" t="s">
        <v>1668</v>
      </c>
      <c r="AR568" s="65">
        <f>$PF$862</f>
        <v>514</v>
      </c>
      <c r="AS568" s="451" t="s">
        <v>690</v>
      </c>
      <c r="AT568" s="107" t="s">
        <v>2717</v>
      </c>
      <c r="AW568" s="65">
        <f>$ANC$868</f>
        <v>404.8</v>
      </c>
    </row>
    <row r="569" spans="1:49" s="34" customFormat="1" ht="15.75" customHeight="1">
      <c r="A569" s="451" t="s">
        <v>691</v>
      </c>
      <c r="B569" s="107" t="s">
        <v>669</v>
      </c>
      <c r="D569" s="65">
        <f>$ML$802</f>
        <v>5638.05</v>
      </c>
      <c r="E569" s="451" t="s">
        <v>691</v>
      </c>
      <c r="F569" s="107" t="s">
        <v>153</v>
      </c>
      <c r="H569" s="65">
        <f>$SR$808</f>
        <v>3785.7</v>
      </c>
      <c r="I569" s="451" t="s">
        <v>691</v>
      </c>
      <c r="J569" s="284" t="s">
        <v>3623</v>
      </c>
      <c r="L569" s="65">
        <f>$BAG$814</f>
        <v>3191.7</v>
      </c>
      <c r="M569" s="451" t="s">
        <v>691</v>
      </c>
      <c r="N569" s="107" t="s">
        <v>2729</v>
      </c>
      <c r="P569" s="65">
        <f>$AIG$820</f>
        <v>1275.5</v>
      </c>
      <c r="Q569" s="451" t="s">
        <v>691</v>
      </c>
      <c r="R569" s="284" t="s">
        <v>21</v>
      </c>
      <c r="T569" s="65">
        <f>$Q$826</f>
        <v>2184.8000000000002</v>
      </c>
      <c r="U569" s="451" t="s">
        <v>691</v>
      </c>
      <c r="V569" s="285" t="s">
        <v>1649</v>
      </c>
      <c r="X569" s="65">
        <f>$KS$832</f>
        <v>1206.8999999999999</v>
      </c>
      <c r="Y569" s="451" t="s">
        <v>691</v>
      </c>
      <c r="Z569" s="107" t="s">
        <v>668</v>
      </c>
      <c r="AB569" s="65">
        <f>$SI$838</f>
        <v>838.8</v>
      </c>
      <c r="AC569" s="451" t="s">
        <v>691</v>
      </c>
      <c r="AD569" s="107" t="s">
        <v>667</v>
      </c>
      <c r="AF569" s="65">
        <f>$JR$844</f>
        <v>613.5</v>
      </c>
      <c r="AG569" s="451" t="s">
        <v>691</v>
      </c>
      <c r="AH569" s="285" t="s">
        <v>1654</v>
      </c>
      <c r="AJ569" s="65">
        <f>$YX$850</f>
        <v>455.80000000000007</v>
      </c>
      <c r="AK569" s="451" t="s">
        <v>691</v>
      </c>
      <c r="AL569" s="107" t="s">
        <v>2196</v>
      </c>
      <c r="AN569" s="65">
        <f>$WV$856</f>
        <v>355.6</v>
      </c>
      <c r="AO569" s="451" t="s">
        <v>691</v>
      </c>
      <c r="AP569" s="106" t="s">
        <v>1344</v>
      </c>
      <c r="AR569" s="65">
        <f>$GX$862</f>
        <v>501.09999999999991</v>
      </c>
      <c r="AS569" s="451" t="s">
        <v>691</v>
      </c>
      <c r="AT569" s="107" t="s">
        <v>2722</v>
      </c>
      <c r="AW569" s="65">
        <f>$AIY$868</f>
        <v>404.8</v>
      </c>
    </row>
    <row r="570" spans="1:49" s="34" customFormat="1" ht="15.75" customHeight="1">
      <c r="A570" s="451" t="s">
        <v>697</v>
      </c>
      <c r="B570" s="284" t="s">
        <v>3634</v>
      </c>
      <c r="D570" s="65">
        <f>$BEB$802</f>
        <v>5615.5</v>
      </c>
      <c r="E570" s="451" t="s">
        <v>697</v>
      </c>
      <c r="F570" s="285" t="s">
        <v>15</v>
      </c>
      <c r="H570" s="65">
        <f>$LB$808</f>
        <v>3777.6</v>
      </c>
      <c r="I570" s="451" t="s">
        <v>697</v>
      </c>
      <c r="J570" s="107" t="s">
        <v>2195</v>
      </c>
      <c r="L570" s="65">
        <f>$XN$814</f>
        <v>3182.4</v>
      </c>
      <c r="M570" s="451" t="s">
        <v>697</v>
      </c>
      <c r="N570" s="107" t="s">
        <v>2202</v>
      </c>
      <c r="P570" s="65">
        <f>$YO$820</f>
        <v>1269.8</v>
      </c>
      <c r="Q570" s="451" t="s">
        <v>697</v>
      </c>
      <c r="R570" s="285" t="s">
        <v>2325</v>
      </c>
      <c r="T570" s="65">
        <f>$OE$826</f>
        <v>2178.3000000000002</v>
      </c>
      <c r="U570" s="451" t="s">
        <v>697</v>
      </c>
      <c r="V570" s="107" t="s">
        <v>2708</v>
      </c>
      <c r="X570" s="65">
        <f>$AMK$832</f>
        <v>1204.1999999999998</v>
      </c>
      <c r="Y570" s="451" t="s">
        <v>697</v>
      </c>
      <c r="Z570" s="107" t="s">
        <v>3616</v>
      </c>
      <c r="AB570" s="65">
        <f>$AXM$838</f>
        <v>835.60000000000014</v>
      </c>
      <c r="AC570" s="451" t="s">
        <v>697</v>
      </c>
      <c r="AD570" s="107" t="s">
        <v>2729</v>
      </c>
      <c r="AF570" s="65">
        <f>$AIG$844</f>
        <v>613.19999999999993</v>
      </c>
      <c r="AG570" s="451" t="s">
        <v>697</v>
      </c>
      <c r="AH570" s="107" t="s">
        <v>2709</v>
      </c>
      <c r="AJ570" s="65">
        <f>$ANL$850</f>
        <v>455.8</v>
      </c>
      <c r="AK570" s="451" t="s">
        <v>697</v>
      </c>
      <c r="AL570" s="107" t="s">
        <v>2203</v>
      </c>
      <c r="AN570" s="65">
        <f>$WM$856</f>
        <v>355.1</v>
      </c>
      <c r="AO570" s="451" t="s">
        <v>697</v>
      </c>
      <c r="AP570" s="285" t="s">
        <v>1657</v>
      </c>
      <c r="AR570" s="65">
        <f>$TS$862</f>
        <v>499.8</v>
      </c>
      <c r="AS570" s="451" t="s">
        <v>697</v>
      </c>
      <c r="AT570" s="284" t="s">
        <v>21</v>
      </c>
      <c r="AW570" s="65">
        <f>$Q$868</f>
        <v>392.8</v>
      </c>
    </row>
    <row r="571" spans="1:49" s="34" customFormat="1" ht="15.75" customHeight="1">
      <c r="A571" s="451" t="s">
        <v>698</v>
      </c>
      <c r="B571" s="285" t="s">
        <v>17</v>
      </c>
      <c r="D571" s="65">
        <f>$EM$802</f>
        <v>5614.8</v>
      </c>
      <c r="E571" s="451" t="s">
        <v>698</v>
      </c>
      <c r="F571" s="107" t="s">
        <v>654</v>
      </c>
      <c r="H571" s="65">
        <f>$HP$808</f>
        <v>3772.1</v>
      </c>
      <c r="I571" s="451" t="s">
        <v>698</v>
      </c>
      <c r="J571" s="285" t="s">
        <v>11</v>
      </c>
      <c r="L571" s="65">
        <f>$FE$814</f>
        <v>3168.8999999999996</v>
      </c>
      <c r="M571" s="451" t="s">
        <v>698</v>
      </c>
      <c r="N571" s="107" t="s">
        <v>658</v>
      </c>
      <c r="P571" s="65">
        <f>$KA$820</f>
        <v>1266.8000000000002</v>
      </c>
      <c r="Q571" s="451" t="s">
        <v>698</v>
      </c>
      <c r="R571" s="107" t="s">
        <v>2719</v>
      </c>
      <c r="T571" s="65">
        <f>$AJQ$826</f>
        <v>2173.6000000000004</v>
      </c>
      <c r="U571" s="451" t="s">
        <v>698</v>
      </c>
      <c r="V571" s="107" t="s">
        <v>682</v>
      </c>
      <c r="X571" s="65">
        <f>$HY$832</f>
        <v>1194.9000000000001</v>
      </c>
      <c r="Y571" s="451" t="s">
        <v>698</v>
      </c>
      <c r="Z571" s="285" t="s">
        <v>1661</v>
      </c>
      <c r="AB571" s="65">
        <f>$CT$838</f>
        <v>821.59999999999991</v>
      </c>
      <c r="AC571" s="451" t="s">
        <v>698</v>
      </c>
      <c r="AD571" s="107" t="s">
        <v>2210</v>
      </c>
      <c r="AF571" s="65">
        <f>$XE$844</f>
        <v>600.29999999999995</v>
      </c>
      <c r="AG571" s="451" t="s">
        <v>698</v>
      </c>
      <c r="AH571" s="285" t="s">
        <v>1661</v>
      </c>
      <c r="AJ571" s="65">
        <f>$CT$850</f>
        <v>454.59999999999997</v>
      </c>
      <c r="AK571" s="451" t="s">
        <v>698</v>
      </c>
      <c r="AL571" s="285" t="s">
        <v>1753</v>
      </c>
      <c r="AN571" s="65">
        <f>$NM$856</f>
        <v>354.70000000000005</v>
      </c>
      <c r="AO571" s="451" t="s">
        <v>698</v>
      </c>
      <c r="AP571" s="285" t="s">
        <v>37</v>
      </c>
      <c r="AR571" s="65">
        <f>$EV$862</f>
        <v>490.3</v>
      </c>
      <c r="AS571" s="451" t="s">
        <v>698</v>
      </c>
      <c r="AT571" s="107" t="s">
        <v>2720</v>
      </c>
      <c r="AW571" s="65">
        <f>$AHX$868</f>
        <v>391.2</v>
      </c>
    </row>
    <row r="572" spans="1:49" s="34" customFormat="1" ht="15.75" customHeight="1">
      <c r="A572" s="451" t="s">
        <v>699</v>
      </c>
      <c r="B572" s="107" t="s">
        <v>2220</v>
      </c>
      <c r="D572" s="65">
        <f>$YF$802</f>
        <v>5608.4000000000005</v>
      </c>
      <c r="E572" s="451" t="s">
        <v>699</v>
      </c>
      <c r="F572" s="107" t="s">
        <v>2217</v>
      </c>
      <c r="H572" s="65">
        <f>$AAH$808</f>
        <v>3736.7000000000003</v>
      </c>
      <c r="I572" s="451" t="s">
        <v>699</v>
      </c>
      <c r="J572" s="285" t="s">
        <v>1668</v>
      </c>
      <c r="L572" s="65">
        <f>$PF$814</f>
        <v>3140</v>
      </c>
      <c r="M572" s="451" t="s">
        <v>699</v>
      </c>
      <c r="N572" s="285" t="s">
        <v>1671</v>
      </c>
      <c r="P572" s="65">
        <f>$RQ$820</f>
        <v>1243.6999999999998</v>
      </c>
      <c r="Q572" s="451" t="s">
        <v>699</v>
      </c>
      <c r="R572" s="284" t="s">
        <v>3636</v>
      </c>
      <c r="T572" s="65">
        <f>$BET$826</f>
        <v>2153.6999999999998</v>
      </c>
      <c r="U572" s="451" t="s">
        <v>699</v>
      </c>
      <c r="V572" s="107" t="s">
        <v>669</v>
      </c>
      <c r="X572" s="65">
        <f>$ML$832</f>
        <v>1193.6000000000001</v>
      </c>
      <c r="Y572" s="451" t="s">
        <v>699</v>
      </c>
      <c r="Z572" s="107" t="s">
        <v>2216</v>
      </c>
      <c r="AB572" s="65">
        <f>$TA$838</f>
        <v>819.9</v>
      </c>
      <c r="AC572" s="451" t="s">
        <v>699</v>
      </c>
      <c r="AD572" s="285" t="s">
        <v>1657</v>
      </c>
      <c r="AF572" s="65">
        <f>$TS$844</f>
        <v>598.5</v>
      </c>
      <c r="AG572" s="451" t="s">
        <v>699</v>
      </c>
      <c r="AH572" s="107" t="s">
        <v>653</v>
      </c>
      <c r="AJ572" s="65">
        <f>$IZ$850</f>
        <v>453.70000000000005</v>
      </c>
      <c r="AK572" s="451" t="s">
        <v>699</v>
      </c>
      <c r="AL572" s="107" t="s">
        <v>2725</v>
      </c>
      <c r="AN572" s="65">
        <f>$AIP$856</f>
        <v>354.40000000000003</v>
      </c>
      <c r="AO572" s="451" t="s">
        <v>699</v>
      </c>
      <c r="AP572" s="107" t="s">
        <v>2709</v>
      </c>
      <c r="AR572" s="65">
        <f>$ANL$862</f>
        <v>489.90000000000003</v>
      </c>
      <c r="AS572" s="451" t="s">
        <v>699</v>
      </c>
      <c r="AT572" s="107" t="s">
        <v>2707</v>
      </c>
      <c r="AW572" s="65">
        <f>$ALJ$868</f>
        <v>389.7</v>
      </c>
    </row>
    <row r="573" spans="1:49" s="34" customFormat="1" ht="15.75" customHeight="1">
      <c r="A573" s="451" t="s">
        <v>701</v>
      </c>
      <c r="B573" s="285" t="s">
        <v>15</v>
      </c>
      <c r="D573" s="65">
        <f>$LB$802</f>
        <v>5604.8</v>
      </c>
      <c r="E573" s="451" t="s">
        <v>701</v>
      </c>
      <c r="F573" s="107" t="s">
        <v>653</v>
      </c>
      <c r="H573" s="65">
        <f>$IZ$808</f>
        <v>3720.8</v>
      </c>
      <c r="I573" s="451" t="s">
        <v>701</v>
      </c>
      <c r="J573" s="284" t="s">
        <v>3642</v>
      </c>
      <c r="L573" s="65">
        <f>$BHE$814</f>
        <v>3137.3</v>
      </c>
      <c r="M573" s="451" t="s">
        <v>701</v>
      </c>
      <c r="N573" s="107" t="s">
        <v>2193</v>
      </c>
      <c r="P573" s="65">
        <f>$ASZ$820</f>
        <v>1239</v>
      </c>
      <c r="Q573" s="451" t="s">
        <v>701</v>
      </c>
      <c r="R573" s="107" t="s">
        <v>2712</v>
      </c>
      <c r="T573" s="65">
        <f>$AHF$826</f>
        <v>2139.9</v>
      </c>
      <c r="U573" s="451" t="s">
        <v>701</v>
      </c>
      <c r="V573" s="285" t="s">
        <v>1664</v>
      </c>
      <c r="X573" s="65">
        <f>$QG$832</f>
        <v>1178.9000000000001</v>
      </c>
      <c r="Y573" s="451" t="s">
        <v>701</v>
      </c>
      <c r="Z573" s="107" t="s">
        <v>2712</v>
      </c>
      <c r="AB573" s="65">
        <f>$AHF$838</f>
        <v>814.8</v>
      </c>
      <c r="AC573" s="451" t="s">
        <v>701</v>
      </c>
      <c r="AD573" s="107" t="s">
        <v>2721</v>
      </c>
      <c r="AF573" s="65">
        <f>$AMT$844</f>
        <v>597.6</v>
      </c>
      <c r="AG573" s="451" t="s">
        <v>701</v>
      </c>
      <c r="AH573" s="106" t="s">
        <v>1337</v>
      </c>
      <c r="AJ573" s="65">
        <f>$H$850</f>
        <v>452.5</v>
      </c>
      <c r="AK573" s="451" t="s">
        <v>701</v>
      </c>
      <c r="AL573" s="107" t="s">
        <v>686</v>
      </c>
      <c r="AN573" s="65">
        <f>$PX$856</f>
        <v>353.70000000000005</v>
      </c>
      <c r="AO573" s="451" t="s">
        <v>701</v>
      </c>
      <c r="AP573" s="284" t="s">
        <v>3638</v>
      </c>
      <c r="AR573" s="65">
        <f>$BFL$862</f>
        <v>483.9</v>
      </c>
      <c r="AS573" s="451" t="s">
        <v>701</v>
      </c>
      <c r="AT573" s="284" t="s">
        <v>3620</v>
      </c>
      <c r="AW573" s="65">
        <f>$AYW$868</f>
        <v>388.90000000000003</v>
      </c>
    </row>
    <row r="574" spans="1:49" s="34" customFormat="1" ht="15.75" customHeight="1">
      <c r="A574" s="451" t="s">
        <v>702</v>
      </c>
      <c r="B574" s="107" t="s">
        <v>704</v>
      </c>
      <c r="D574" s="65">
        <f>$DC$802</f>
        <v>5599.8</v>
      </c>
      <c r="E574" s="451" t="s">
        <v>702</v>
      </c>
      <c r="F574" s="107" t="s">
        <v>141</v>
      </c>
      <c r="H574" s="65">
        <f>$GO$808</f>
        <v>3710.2000000000003</v>
      </c>
      <c r="I574" s="451" t="s">
        <v>702</v>
      </c>
      <c r="J574" s="284" t="s">
        <v>3626</v>
      </c>
      <c r="L574" s="65">
        <f>$BBH$814</f>
        <v>3101.2</v>
      </c>
      <c r="M574" s="451" t="s">
        <v>702</v>
      </c>
      <c r="N574" s="107" t="s">
        <v>2708</v>
      </c>
      <c r="P574" s="65">
        <f>$AMK$820</f>
        <v>1232.1000000000001</v>
      </c>
      <c r="Q574" s="451" t="s">
        <v>702</v>
      </c>
      <c r="R574" s="107" t="s">
        <v>2201</v>
      </c>
      <c r="T574" s="65">
        <f>$ABI$826</f>
        <v>2106.8000000000002</v>
      </c>
      <c r="U574" s="451" t="s">
        <v>702</v>
      </c>
      <c r="V574" s="107" t="s">
        <v>3616</v>
      </c>
      <c r="X574" s="65">
        <f>$AXM$832</f>
        <v>1157.5999999999999</v>
      </c>
      <c r="Y574" s="451" t="s">
        <v>702</v>
      </c>
      <c r="Z574" s="285" t="s">
        <v>1</v>
      </c>
      <c r="AB574" s="65">
        <f>$UK$838</f>
        <v>800.50000000000011</v>
      </c>
      <c r="AC574" s="451" t="s">
        <v>702</v>
      </c>
      <c r="AD574" s="107" t="s">
        <v>2708</v>
      </c>
      <c r="AF574" s="65">
        <f>$AMK$844</f>
        <v>597.6</v>
      </c>
      <c r="AG574" s="451" t="s">
        <v>702</v>
      </c>
      <c r="AH574" s="107" t="s">
        <v>2728</v>
      </c>
      <c r="AJ574" s="65">
        <f>$AGN$850</f>
        <v>452.2</v>
      </c>
      <c r="AK574" s="451" t="s">
        <v>702</v>
      </c>
      <c r="AL574" s="107" t="s">
        <v>2727</v>
      </c>
      <c r="AN574" s="65">
        <f>$APN$856</f>
        <v>351.5</v>
      </c>
      <c r="AO574" s="451" t="s">
        <v>702</v>
      </c>
      <c r="AP574" s="107" t="s">
        <v>2726</v>
      </c>
      <c r="AR574" s="65">
        <f>$AKI$862</f>
        <v>479.6</v>
      </c>
      <c r="AS574" s="451" t="s">
        <v>702</v>
      </c>
      <c r="AT574" s="107" t="s">
        <v>2728</v>
      </c>
      <c r="AW574" s="65">
        <f>$AGN$868</f>
        <v>388.70000000000005</v>
      </c>
    </row>
    <row r="575" spans="1:49" s="34" customFormat="1" ht="15.75" customHeight="1">
      <c r="A575" s="451" t="s">
        <v>703</v>
      </c>
      <c r="B575" s="107" t="s">
        <v>658</v>
      </c>
      <c r="D575" s="65">
        <f>$KA$802</f>
        <v>5591.6</v>
      </c>
      <c r="E575" s="451" t="s">
        <v>703</v>
      </c>
      <c r="F575" s="285" t="s">
        <v>1649</v>
      </c>
      <c r="H575" s="65">
        <f>$KS$808</f>
        <v>3694.3</v>
      </c>
      <c r="I575" s="451" t="s">
        <v>703</v>
      </c>
      <c r="J575" s="106" t="s">
        <v>1346</v>
      </c>
      <c r="L575" s="65">
        <f>$QY$814</f>
        <v>3084.7</v>
      </c>
      <c r="M575" s="451" t="s">
        <v>703</v>
      </c>
      <c r="N575" s="284" t="s">
        <v>3625</v>
      </c>
      <c r="P575" s="65">
        <f>$BAY$820</f>
        <v>1221.8999999999999</v>
      </c>
      <c r="Q575" s="451" t="s">
        <v>703</v>
      </c>
      <c r="R575" s="285" t="s">
        <v>1671</v>
      </c>
      <c r="T575" s="65">
        <f>$RQ$826</f>
        <v>2103.6</v>
      </c>
      <c r="U575" s="451" t="s">
        <v>703</v>
      </c>
      <c r="V575" s="107" t="s">
        <v>2832</v>
      </c>
      <c r="X575" s="65">
        <f>$AGW$832</f>
        <v>1145.5</v>
      </c>
      <c r="Y575" s="451" t="s">
        <v>703</v>
      </c>
      <c r="Z575" s="107" t="s">
        <v>2728</v>
      </c>
      <c r="AB575" s="65">
        <f>$AGN$838</f>
        <v>799.5</v>
      </c>
      <c r="AC575" s="451" t="s">
        <v>703</v>
      </c>
      <c r="AD575" s="107" t="s">
        <v>683</v>
      </c>
      <c r="AF575" s="65">
        <f>$Z$844</f>
        <v>595.1</v>
      </c>
      <c r="AG575" s="451" t="s">
        <v>703</v>
      </c>
      <c r="AH575" s="284" t="s">
        <v>3628</v>
      </c>
      <c r="AJ575" s="65">
        <f>$BBZ$850</f>
        <v>450.5</v>
      </c>
      <c r="AK575" s="451" t="s">
        <v>703</v>
      </c>
      <c r="AL575" s="285" t="s">
        <v>15</v>
      </c>
      <c r="AN575" s="65">
        <f>$LB$856</f>
        <v>349.4</v>
      </c>
      <c r="AO575" s="451" t="s">
        <v>703</v>
      </c>
      <c r="AP575" s="284" t="s">
        <v>3625</v>
      </c>
      <c r="AR575" s="65">
        <f>$BAY$862</f>
        <v>476.7</v>
      </c>
      <c r="AS575" s="451" t="s">
        <v>703</v>
      </c>
      <c r="AT575" s="285" t="s">
        <v>1649</v>
      </c>
      <c r="AW575" s="65">
        <f>$KS$868</f>
        <v>381.9</v>
      </c>
    </row>
    <row r="576" spans="1:49" s="34" customFormat="1" ht="15.75" customHeight="1">
      <c r="A576" s="451" t="s">
        <v>706</v>
      </c>
      <c r="B576" s="284" t="s">
        <v>3636</v>
      </c>
      <c r="D576" s="65">
        <f>$BET$802</f>
        <v>5590.7</v>
      </c>
      <c r="E576" s="451" t="s">
        <v>706</v>
      </c>
      <c r="F576" s="107" t="s">
        <v>2721</v>
      </c>
      <c r="H576" s="65">
        <f>$AMT$808</f>
        <v>3690.8999999999996</v>
      </c>
      <c r="I576" s="451" t="s">
        <v>706</v>
      </c>
      <c r="J576" s="107" t="s">
        <v>668</v>
      </c>
      <c r="L576" s="65">
        <f>$SI$814</f>
        <v>3073.7</v>
      </c>
      <c r="M576" s="451" t="s">
        <v>706</v>
      </c>
      <c r="N576" s="107" t="s">
        <v>653</v>
      </c>
      <c r="P576" s="65">
        <f>$IZ$820</f>
        <v>1217.8</v>
      </c>
      <c r="Q576" s="451" t="s">
        <v>706</v>
      </c>
      <c r="R576" s="107" t="s">
        <v>2715</v>
      </c>
      <c r="T576" s="65">
        <f>$AHO$826</f>
        <v>2101.5</v>
      </c>
      <c r="U576" s="451" t="s">
        <v>706</v>
      </c>
      <c r="V576" s="285" t="s">
        <v>25</v>
      </c>
      <c r="X576" s="65">
        <f>$BA$832</f>
        <v>1142.7999999999997</v>
      </c>
      <c r="Y576" s="451" t="s">
        <v>706</v>
      </c>
      <c r="Z576" s="107" t="s">
        <v>153</v>
      </c>
      <c r="AB576" s="65">
        <f>$SR$838</f>
        <v>798.90000000000009</v>
      </c>
      <c r="AC576" s="451" t="s">
        <v>706</v>
      </c>
      <c r="AD576" s="106" t="s">
        <v>1342</v>
      </c>
      <c r="AF576" s="65">
        <f>$IH$844</f>
        <v>594.4</v>
      </c>
      <c r="AG576" s="451" t="s">
        <v>706</v>
      </c>
      <c r="AH576" s="284" t="s">
        <v>3633</v>
      </c>
      <c r="AJ576" s="65">
        <f>$BDS$850</f>
        <v>448.20000000000005</v>
      </c>
      <c r="AK576" s="451" t="s">
        <v>706</v>
      </c>
      <c r="AL576" s="107" t="s">
        <v>704</v>
      </c>
      <c r="AN576" s="65">
        <f>$DC$856</f>
        <v>349.4</v>
      </c>
      <c r="AO576" s="451" t="s">
        <v>706</v>
      </c>
      <c r="AP576" s="107" t="s">
        <v>2724</v>
      </c>
      <c r="AR576" s="65">
        <f>$APE$862</f>
        <v>475.09999999999997</v>
      </c>
      <c r="AS576" s="451" t="s">
        <v>706</v>
      </c>
      <c r="AT576" s="107" t="s">
        <v>2721</v>
      </c>
      <c r="AW576" s="65">
        <f>$AMT$868</f>
        <v>373.7</v>
      </c>
    </row>
    <row r="577" spans="1:49" s="34" customFormat="1" ht="15.75" customHeight="1">
      <c r="A577" s="451" t="s">
        <v>775</v>
      </c>
      <c r="B577" s="284" t="s">
        <v>3624</v>
      </c>
      <c r="D577" s="65">
        <f>$BAP$802</f>
        <v>5568.7999999999993</v>
      </c>
      <c r="E577" s="451" t="s">
        <v>775</v>
      </c>
      <c r="F577" s="285" t="s">
        <v>2325</v>
      </c>
      <c r="H577" s="65">
        <f>$OE$808</f>
        <v>3683.2</v>
      </c>
      <c r="I577" s="451" t="s">
        <v>775</v>
      </c>
      <c r="J577" s="106" t="s">
        <v>1349</v>
      </c>
      <c r="L577" s="65">
        <f>$LT$814</f>
        <v>3041.8</v>
      </c>
      <c r="M577" s="451" t="s">
        <v>775</v>
      </c>
      <c r="N577" s="285" t="s">
        <v>1668</v>
      </c>
      <c r="P577" s="65">
        <f>$PF$820</f>
        <v>1211.6999999999998</v>
      </c>
      <c r="Q577" s="451" t="s">
        <v>775</v>
      </c>
      <c r="R577" s="284" t="s">
        <v>3649</v>
      </c>
      <c r="T577" s="65">
        <f>$AZF$826</f>
        <v>2097</v>
      </c>
      <c r="U577" s="451" t="s">
        <v>775</v>
      </c>
      <c r="V577" s="284" t="s">
        <v>3641</v>
      </c>
      <c r="X577" s="65">
        <f>$BGV$832</f>
        <v>1129.5999999999999</v>
      </c>
      <c r="Y577" s="451" t="s">
        <v>775</v>
      </c>
      <c r="Z577" s="107" t="s">
        <v>2723</v>
      </c>
      <c r="AB577" s="65">
        <f>$AGE$838</f>
        <v>797.30000000000007</v>
      </c>
      <c r="AC577" s="451" t="s">
        <v>775</v>
      </c>
      <c r="AD577" s="107" t="s">
        <v>2848</v>
      </c>
      <c r="AF577" s="65">
        <f>$AJH$844</f>
        <v>593.69999999999993</v>
      </c>
      <c r="AG577" s="451" t="s">
        <v>775</v>
      </c>
      <c r="AH577" s="284" t="s">
        <v>21</v>
      </c>
      <c r="AJ577" s="65">
        <f>$Q$850</f>
        <v>448</v>
      </c>
      <c r="AK577" s="451" t="s">
        <v>775</v>
      </c>
      <c r="AL577" s="106" t="s">
        <v>1351</v>
      </c>
      <c r="AN577" s="65">
        <f>$AI$856</f>
        <v>342.70000000000005</v>
      </c>
      <c r="AO577" s="451" t="s">
        <v>775</v>
      </c>
      <c r="AP577" s="285" t="s">
        <v>1661</v>
      </c>
      <c r="AR577" s="65">
        <f>$CT$862</f>
        <v>466</v>
      </c>
      <c r="AS577" s="451" t="s">
        <v>775</v>
      </c>
      <c r="AT577" s="107" t="s">
        <v>2730</v>
      </c>
      <c r="AW577" s="65">
        <f>$AOD$868</f>
        <v>369.90000000000003</v>
      </c>
    </row>
    <row r="578" spans="1:49" s="34" customFormat="1" ht="15.75" customHeight="1">
      <c r="A578" s="451" t="s">
        <v>776</v>
      </c>
      <c r="B578" s="284" t="s">
        <v>3632</v>
      </c>
      <c r="D578" s="65">
        <f>$BDJ$802</f>
        <v>5554.6500000000005</v>
      </c>
      <c r="E578" s="451" t="s">
        <v>776</v>
      </c>
      <c r="F578" s="107" t="s">
        <v>2734</v>
      </c>
      <c r="H578" s="65">
        <f>$ALS$808</f>
        <v>3670.2</v>
      </c>
      <c r="I578" s="451" t="s">
        <v>776</v>
      </c>
      <c r="J578" s="106" t="s">
        <v>1337</v>
      </c>
      <c r="L578" s="65">
        <f>$H$814</f>
        <v>3031.2</v>
      </c>
      <c r="M578" s="451" t="s">
        <v>776</v>
      </c>
      <c r="N578" s="107" t="s">
        <v>154</v>
      </c>
      <c r="P578" s="65">
        <f>$AR$820</f>
        <v>1210.1999999999998</v>
      </c>
      <c r="Q578" s="451" t="s">
        <v>776</v>
      </c>
      <c r="R578" s="107" t="s">
        <v>700</v>
      </c>
      <c r="T578" s="65">
        <f>$NV$826</f>
        <v>2093.6</v>
      </c>
      <c r="U578" s="451" t="s">
        <v>776</v>
      </c>
      <c r="V578" s="107" t="s">
        <v>2733</v>
      </c>
      <c r="X578" s="65">
        <f>$ANU$832</f>
        <v>1122.2</v>
      </c>
      <c r="Y578" s="451" t="s">
        <v>776</v>
      </c>
      <c r="Z578" s="107" t="s">
        <v>2707</v>
      </c>
      <c r="AB578" s="65">
        <f>$ALJ$838</f>
        <v>794.30000000000007</v>
      </c>
      <c r="AC578" s="451" t="s">
        <v>776</v>
      </c>
      <c r="AD578" s="107" t="s">
        <v>2712</v>
      </c>
      <c r="AF578" s="65">
        <f>$AHF$844</f>
        <v>587.1</v>
      </c>
      <c r="AG578" s="451" t="s">
        <v>776</v>
      </c>
      <c r="AH578" s="285" t="s">
        <v>1665</v>
      </c>
      <c r="AJ578" s="65">
        <f>$VU$850</f>
        <v>445.5</v>
      </c>
      <c r="AK578" s="451" t="s">
        <v>776</v>
      </c>
      <c r="AL578" s="107" t="s">
        <v>683</v>
      </c>
      <c r="AN578" s="65">
        <f>$Z$856</f>
        <v>341.5</v>
      </c>
      <c r="AO578" s="451" t="s">
        <v>776</v>
      </c>
      <c r="AP578" s="107" t="s">
        <v>162</v>
      </c>
      <c r="AR578" s="65">
        <f>$HG$862</f>
        <v>464.3</v>
      </c>
      <c r="AS578" s="451" t="s">
        <v>776</v>
      </c>
      <c r="AT578" s="284" t="s">
        <v>3618</v>
      </c>
      <c r="AW578" s="65">
        <f>$AYE$868</f>
        <v>369.7</v>
      </c>
    </row>
    <row r="579" spans="1:49" s="34" customFormat="1" ht="15.75" customHeight="1">
      <c r="A579" s="451" t="s">
        <v>777</v>
      </c>
      <c r="B579" s="107" t="s">
        <v>2707</v>
      </c>
      <c r="D579" s="65">
        <f>$ALJ$802</f>
        <v>5547.2</v>
      </c>
      <c r="E579" s="451" t="s">
        <v>777</v>
      </c>
      <c r="F579" s="107" t="s">
        <v>2722</v>
      </c>
      <c r="H579" s="65">
        <f>$AIY$808</f>
        <v>3660.3</v>
      </c>
      <c r="I579" s="451" t="s">
        <v>777</v>
      </c>
      <c r="J579" s="285" t="s">
        <v>1666</v>
      </c>
      <c r="L579" s="65">
        <f>$ND$814</f>
        <v>3015</v>
      </c>
      <c r="M579" s="451" t="s">
        <v>777</v>
      </c>
      <c r="N579" s="107" t="s">
        <v>2200</v>
      </c>
      <c r="P579" s="65">
        <f>$ZY$820</f>
        <v>1209.0999999999999</v>
      </c>
      <c r="Q579" s="451" t="s">
        <v>777</v>
      </c>
      <c r="R579" s="106" t="s">
        <v>1349</v>
      </c>
      <c r="T579" s="65">
        <f>$LT$826</f>
        <v>2090.8000000000002</v>
      </c>
      <c r="U579" s="451" t="s">
        <v>777</v>
      </c>
      <c r="V579" s="284" t="s">
        <v>142</v>
      </c>
      <c r="X579" s="65">
        <f>$DU$832</f>
        <v>1121.1999999999998</v>
      </c>
      <c r="Y579" s="451" t="s">
        <v>777</v>
      </c>
      <c r="Z579" s="107" t="s">
        <v>694</v>
      </c>
      <c r="AB579" s="65">
        <f>$RH$838</f>
        <v>789.9</v>
      </c>
      <c r="AC579" s="451" t="s">
        <v>777</v>
      </c>
      <c r="AD579" s="284" t="s">
        <v>3638</v>
      </c>
      <c r="AF579" s="65">
        <f>$BFL$844</f>
        <v>576.09999999999991</v>
      </c>
      <c r="AG579" s="451" t="s">
        <v>777</v>
      </c>
      <c r="AH579" s="285" t="s">
        <v>1649</v>
      </c>
      <c r="AJ579" s="65">
        <f>$KS$850</f>
        <v>445.1</v>
      </c>
      <c r="AK579" s="451" t="s">
        <v>777</v>
      </c>
      <c r="AL579" s="284" t="s">
        <v>3637</v>
      </c>
      <c r="AN579" s="65">
        <f>$BFC$856</f>
        <v>334.1</v>
      </c>
      <c r="AO579" s="451" t="s">
        <v>777</v>
      </c>
      <c r="AP579" s="107" t="s">
        <v>2710</v>
      </c>
      <c r="AR579" s="65">
        <f>$ALA$862</f>
        <v>464.2</v>
      </c>
      <c r="AS579" s="451" t="s">
        <v>777</v>
      </c>
      <c r="AT579" s="107" t="s">
        <v>2209</v>
      </c>
      <c r="AW579" s="65">
        <f>$AAZ$868</f>
        <v>364.90000000000003</v>
      </c>
    </row>
    <row r="580" spans="1:49" s="34" customFormat="1" ht="15.75" customHeight="1">
      <c r="A580" s="451" t="s">
        <v>778</v>
      </c>
      <c r="B580" s="107" t="s">
        <v>141</v>
      </c>
      <c r="D580" s="65">
        <f>$GO$802</f>
        <v>5547.2</v>
      </c>
      <c r="E580" s="451" t="s">
        <v>778</v>
      </c>
      <c r="F580" s="284" t="s">
        <v>3641</v>
      </c>
      <c r="H580" s="65">
        <f>$BGV$808</f>
        <v>3657.7</v>
      </c>
      <c r="I580" s="451" t="s">
        <v>778</v>
      </c>
      <c r="J580" s="107" t="s">
        <v>162</v>
      </c>
      <c r="L580" s="65">
        <f>$HG$814</f>
        <v>3010.3</v>
      </c>
      <c r="M580" s="451" t="s">
        <v>778</v>
      </c>
      <c r="N580" s="107" t="s">
        <v>2217</v>
      </c>
      <c r="P580" s="65">
        <f>$AAH$820</f>
        <v>1180.3</v>
      </c>
      <c r="Q580" s="451" t="s">
        <v>778</v>
      </c>
      <c r="R580" s="284" t="s">
        <v>3615</v>
      </c>
      <c r="T580" s="65">
        <f>$AXD$826</f>
        <v>2077.1</v>
      </c>
      <c r="U580" s="451" t="s">
        <v>778</v>
      </c>
      <c r="V580" s="107" t="s">
        <v>658</v>
      </c>
      <c r="X580" s="65">
        <f>$KA$832</f>
        <v>1094.1000000000001</v>
      </c>
      <c r="Y580" s="451" t="s">
        <v>778</v>
      </c>
      <c r="Z580" s="107" t="s">
        <v>667</v>
      </c>
      <c r="AB580" s="65">
        <f>$JR$838</f>
        <v>787.5</v>
      </c>
      <c r="AC580" s="451" t="s">
        <v>778</v>
      </c>
      <c r="AD580" s="107" t="s">
        <v>658</v>
      </c>
      <c r="AF580" s="65">
        <f>$KA$844</f>
        <v>572.4</v>
      </c>
      <c r="AG580" s="451" t="s">
        <v>778</v>
      </c>
      <c r="AH580" s="107" t="s">
        <v>683</v>
      </c>
      <c r="AJ580" s="65">
        <f>$Z$850</f>
        <v>442</v>
      </c>
      <c r="AK580" s="451" t="s">
        <v>778</v>
      </c>
      <c r="AL580" s="285" t="s">
        <v>2325</v>
      </c>
      <c r="AN580" s="65">
        <f>$OE$856</f>
        <v>332.29999999999995</v>
      </c>
      <c r="AO580" s="451" t="s">
        <v>778</v>
      </c>
      <c r="AP580" s="284" t="s">
        <v>3620</v>
      </c>
      <c r="AR580" s="65">
        <f>$AYW$862</f>
        <v>460</v>
      </c>
      <c r="AS580" s="451" t="s">
        <v>778</v>
      </c>
      <c r="AT580" s="285" t="s">
        <v>1671</v>
      </c>
      <c r="AW580" s="65">
        <f>$RQ$868</f>
        <v>348.5</v>
      </c>
    </row>
    <row r="581" spans="1:49" s="34" customFormat="1" ht="15.75" customHeight="1">
      <c r="A581" s="451" t="s">
        <v>779</v>
      </c>
      <c r="B581" s="107" t="s">
        <v>3679</v>
      </c>
      <c r="D581" s="65">
        <f>$BGD$802</f>
        <v>5547</v>
      </c>
      <c r="E581" s="451" t="s">
        <v>779</v>
      </c>
      <c r="F581" s="284" t="s">
        <v>3621</v>
      </c>
      <c r="H581" s="65">
        <f>$AZO$808</f>
        <v>3621.9999999999995</v>
      </c>
      <c r="I581" s="451" t="s">
        <v>779</v>
      </c>
      <c r="J581" s="107" t="s">
        <v>2220</v>
      </c>
      <c r="L581" s="65">
        <f>$YF$814</f>
        <v>2986.2000000000003</v>
      </c>
      <c r="M581" s="451" t="s">
        <v>779</v>
      </c>
      <c r="N581" s="285" t="s">
        <v>15</v>
      </c>
      <c r="P581" s="65">
        <f>$LB$820</f>
        <v>1178.3</v>
      </c>
      <c r="Q581" s="451" t="s">
        <v>779</v>
      </c>
      <c r="R581" s="284" t="s">
        <v>3620</v>
      </c>
      <c r="T581" s="65">
        <f>$AYW$826</f>
        <v>2075.6000000000004</v>
      </c>
      <c r="U581" s="451" t="s">
        <v>779</v>
      </c>
      <c r="V581" s="284" t="s">
        <v>3618</v>
      </c>
      <c r="X581" s="65">
        <f>$AYE$832</f>
        <v>1087.8</v>
      </c>
      <c r="Y581" s="451" t="s">
        <v>779</v>
      </c>
      <c r="Z581" s="107" t="s">
        <v>2711</v>
      </c>
      <c r="AB581" s="65">
        <f>$AKR$838</f>
        <v>786.09999999999991</v>
      </c>
      <c r="AC581" s="451" t="s">
        <v>779</v>
      </c>
      <c r="AD581" s="285" t="s">
        <v>1667</v>
      </c>
      <c r="AF581" s="65">
        <f>$VC$844</f>
        <v>566.9</v>
      </c>
      <c r="AG581" s="451" t="s">
        <v>779</v>
      </c>
      <c r="AH581" s="107" t="s">
        <v>2203</v>
      </c>
      <c r="AJ581" s="65">
        <f>$WM$850</f>
        <v>439.09999999999997</v>
      </c>
      <c r="AK581" s="451" t="s">
        <v>779</v>
      </c>
      <c r="AL581" s="107" t="s">
        <v>155</v>
      </c>
      <c r="AN581" s="65">
        <f>$BJ$856</f>
        <v>332.20000000000005</v>
      </c>
      <c r="AO581" s="451" t="s">
        <v>779</v>
      </c>
      <c r="AP581" s="284" t="s">
        <v>3633</v>
      </c>
      <c r="AR581" s="65">
        <f>$BDS$862</f>
        <v>453.4</v>
      </c>
      <c r="AS581" s="451" t="s">
        <v>779</v>
      </c>
      <c r="AT581" s="284" t="s">
        <v>3624</v>
      </c>
      <c r="AW581" s="65">
        <f>$BAP$868</f>
        <v>340.49999999999994</v>
      </c>
    </row>
    <row r="582" spans="1:49" s="34" customFormat="1" ht="15.75" customHeight="1">
      <c r="A582" s="451" t="s">
        <v>780</v>
      </c>
      <c r="B582" s="107" t="s">
        <v>2733</v>
      </c>
      <c r="D582" s="65">
        <f>$ANU$802</f>
        <v>5546.8</v>
      </c>
      <c r="E582" s="451" t="s">
        <v>780</v>
      </c>
      <c r="F582" s="284" t="s">
        <v>143</v>
      </c>
      <c r="H582" s="65">
        <f>$FN$808</f>
        <v>3621.3999999999996</v>
      </c>
      <c r="I582" s="451" t="s">
        <v>780</v>
      </c>
      <c r="J582" s="107" t="s">
        <v>2832</v>
      </c>
      <c r="L582" s="65">
        <f>$AGW$814</f>
        <v>2982.8999999999996</v>
      </c>
      <c r="M582" s="451" t="s">
        <v>780</v>
      </c>
      <c r="N582" s="107" t="s">
        <v>2717</v>
      </c>
      <c r="P582" s="65">
        <f>$ANC$820</f>
        <v>1175.5</v>
      </c>
      <c r="Q582" s="451" t="s">
        <v>780</v>
      </c>
      <c r="R582" s="107" t="s">
        <v>2713</v>
      </c>
      <c r="T582" s="65">
        <f>$AJZ$826</f>
        <v>2063.3000000000002</v>
      </c>
      <c r="U582" s="451" t="s">
        <v>780</v>
      </c>
      <c r="V582" s="285" t="s">
        <v>1657</v>
      </c>
      <c r="X582" s="65">
        <f>$TS$832</f>
        <v>1078.8999999999999</v>
      </c>
      <c r="Y582" s="451" t="s">
        <v>780</v>
      </c>
      <c r="Z582" s="107" t="s">
        <v>2210</v>
      </c>
      <c r="AB582" s="65">
        <f>$XE$838</f>
        <v>773.65</v>
      </c>
      <c r="AC582" s="451" t="s">
        <v>780</v>
      </c>
      <c r="AD582" s="284" t="s">
        <v>3618</v>
      </c>
      <c r="AF582" s="65">
        <f>$AYE$844</f>
        <v>565.9</v>
      </c>
      <c r="AG582" s="451" t="s">
        <v>780</v>
      </c>
      <c r="AH582" s="284" t="s">
        <v>3639</v>
      </c>
      <c r="AJ582" s="65">
        <f>$BFU$850</f>
        <v>434.90000000000003</v>
      </c>
      <c r="AK582" s="451" t="s">
        <v>780</v>
      </c>
      <c r="AL582" s="285" t="s">
        <v>33</v>
      </c>
      <c r="AN582" s="65">
        <f>$CK$856</f>
        <v>332.09999999999997</v>
      </c>
      <c r="AO582" s="451" t="s">
        <v>780</v>
      </c>
      <c r="AP582" s="107" t="s">
        <v>2711</v>
      </c>
      <c r="AR582" s="65">
        <f>$AKR$862</f>
        <v>451.6</v>
      </c>
      <c r="AS582" s="451" t="s">
        <v>780</v>
      </c>
      <c r="AT582" s="284" t="s">
        <v>3615</v>
      </c>
      <c r="AW582" s="65">
        <f>$AXD$868</f>
        <v>338.80000000000007</v>
      </c>
    </row>
    <row r="583" spans="1:49" s="34" customFormat="1" ht="15.75" customHeight="1">
      <c r="A583" s="451" t="s">
        <v>781</v>
      </c>
      <c r="B583" s="107" t="s">
        <v>2200</v>
      </c>
      <c r="D583" s="65">
        <f>$ZY$802</f>
        <v>5538.9500000000007</v>
      </c>
      <c r="E583" s="451" t="s">
        <v>781</v>
      </c>
      <c r="F583" s="107" t="s">
        <v>2712</v>
      </c>
      <c r="H583" s="65">
        <f>$AHF$808</f>
        <v>3615.9</v>
      </c>
      <c r="I583" s="451" t="s">
        <v>781</v>
      </c>
      <c r="J583" s="107" t="s">
        <v>2217</v>
      </c>
      <c r="L583" s="65">
        <f>$AAH$814</f>
        <v>2978.9000000000005</v>
      </c>
      <c r="M583" s="451" t="s">
        <v>781</v>
      </c>
      <c r="N583" s="107" t="s">
        <v>2723</v>
      </c>
      <c r="P583" s="65">
        <f>$AGE$820</f>
        <v>1172.3999999999999</v>
      </c>
      <c r="Q583" s="451" t="s">
        <v>781</v>
      </c>
      <c r="R583" s="284" t="s">
        <v>143</v>
      </c>
      <c r="T583" s="65">
        <f>$FN$826</f>
        <v>2062.8000000000002</v>
      </c>
      <c r="U583" s="451" t="s">
        <v>781</v>
      </c>
      <c r="V583" s="285" t="s">
        <v>1665</v>
      </c>
      <c r="X583" s="65">
        <f>$VU$832</f>
        <v>1076.8</v>
      </c>
      <c r="Y583" s="451" t="s">
        <v>781</v>
      </c>
      <c r="Z583" s="107" t="s">
        <v>2212</v>
      </c>
      <c r="AB583" s="65">
        <f>$XW$838</f>
        <v>771.00000000000011</v>
      </c>
      <c r="AC583" s="451" t="s">
        <v>781</v>
      </c>
      <c r="AD583" s="285" t="s">
        <v>15</v>
      </c>
      <c r="AF583" s="65">
        <f>$LB$844</f>
        <v>557.6</v>
      </c>
      <c r="AG583" s="451" t="s">
        <v>781</v>
      </c>
      <c r="AH583" s="285" t="s">
        <v>15</v>
      </c>
      <c r="AJ583" s="65">
        <f>$LB$850</f>
        <v>431.7</v>
      </c>
      <c r="AK583" s="451" t="s">
        <v>781</v>
      </c>
      <c r="AL583" s="107" t="s">
        <v>2724</v>
      </c>
      <c r="AN583" s="65">
        <f>$APE$856</f>
        <v>329.5</v>
      </c>
      <c r="AO583" s="451" t="s">
        <v>781</v>
      </c>
      <c r="AP583" s="284" t="s">
        <v>3632</v>
      </c>
      <c r="AR583" s="65">
        <f>$BDJ$862</f>
        <v>451.5</v>
      </c>
      <c r="AS583" s="451" t="s">
        <v>781</v>
      </c>
      <c r="AT583" s="107" t="s">
        <v>3631</v>
      </c>
      <c r="AW583" s="65">
        <f>$BDA$868</f>
        <v>335</v>
      </c>
    </row>
    <row r="584" spans="1:49" s="34" customFormat="1" ht="15.75" customHeight="1">
      <c r="A584" s="451" t="s">
        <v>782</v>
      </c>
      <c r="B584" s="107" t="s">
        <v>2714</v>
      </c>
      <c r="D584" s="65">
        <f>$AQF$802</f>
        <v>5501.4</v>
      </c>
      <c r="E584" s="451" t="s">
        <v>782</v>
      </c>
      <c r="F584" s="284" t="s">
        <v>3639</v>
      </c>
      <c r="H584" s="65">
        <f>$BFU$808</f>
        <v>3606.1</v>
      </c>
      <c r="I584" s="451" t="s">
        <v>782</v>
      </c>
      <c r="J584" s="107" t="s">
        <v>2848</v>
      </c>
      <c r="L584" s="65">
        <f>$AJH$814</f>
        <v>2975.9000000000005</v>
      </c>
      <c r="M584" s="451" t="s">
        <v>782</v>
      </c>
      <c r="N584" s="107" t="s">
        <v>2722</v>
      </c>
      <c r="P584" s="65">
        <f>$AIY$820</f>
        <v>1171.3</v>
      </c>
      <c r="Q584" s="451" t="s">
        <v>782</v>
      </c>
      <c r="R584" s="107" t="s">
        <v>2832</v>
      </c>
      <c r="T584" s="65">
        <f>$AGW$826</f>
        <v>2045.8000000000002</v>
      </c>
      <c r="U584" s="451" t="s">
        <v>782</v>
      </c>
      <c r="V584" s="285" t="s">
        <v>1690</v>
      </c>
      <c r="X584" s="65">
        <f>$ZG$832</f>
        <v>1071.8</v>
      </c>
      <c r="Y584" s="451" t="s">
        <v>782</v>
      </c>
      <c r="Z584" s="107" t="s">
        <v>2718</v>
      </c>
      <c r="AB584" s="65">
        <f>$AMB$838</f>
        <v>770.30000000000007</v>
      </c>
      <c r="AC584" s="451" t="s">
        <v>782</v>
      </c>
      <c r="AD584" s="284" t="s">
        <v>3624</v>
      </c>
      <c r="AF584" s="65">
        <f>$BAP$844</f>
        <v>555.90000000000009</v>
      </c>
      <c r="AG584" s="451" t="s">
        <v>782</v>
      </c>
      <c r="AH584" s="284" t="s">
        <v>3640</v>
      </c>
      <c r="AJ584" s="65">
        <f>$BGM$850</f>
        <v>429.20000000000005</v>
      </c>
      <c r="AK584" s="451" t="s">
        <v>782</v>
      </c>
      <c r="AL584" s="107" t="s">
        <v>162</v>
      </c>
      <c r="AN584" s="65">
        <f>$HG$856</f>
        <v>328.9</v>
      </c>
      <c r="AO584" s="451" t="s">
        <v>782</v>
      </c>
      <c r="AP584" s="107" t="s">
        <v>153</v>
      </c>
      <c r="AR584" s="65">
        <f>$SR$862</f>
        <v>447.9</v>
      </c>
      <c r="AS584" s="451" t="s">
        <v>782</v>
      </c>
      <c r="AT584" s="107" t="s">
        <v>2709</v>
      </c>
      <c r="AW584" s="65">
        <f>$ANL$868</f>
        <v>332.5</v>
      </c>
    </row>
    <row r="585" spans="1:49" s="34" customFormat="1" ht="15.75" customHeight="1">
      <c r="A585" s="451" t="s">
        <v>783</v>
      </c>
      <c r="B585" s="285" t="s">
        <v>1656</v>
      </c>
      <c r="D585" s="65">
        <f>$ASH$802</f>
        <v>5494.65</v>
      </c>
      <c r="E585" s="451" t="s">
        <v>783</v>
      </c>
      <c r="F585" s="107" t="s">
        <v>2715</v>
      </c>
      <c r="H585" s="65">
        <f>$AHO$808</f>
        <v>3584.8999999999996</v>
      </c>
      <c r="I585" s="451" t="s">
        <v>783</v>
      </c>
      <c r="J585" s="107" t="s">
        <v>700</v>
      </c>
      <c r="L585" s="65">
        <f>$NV$814</f>
        <v>2972.1000000000004</v>
      </c>
      <c r="M585" s="451" t="s">
        <v>783</v>
      </c>
      <c r="N585" s="285" t="s">
        <v>23</v>
      </c>
      <c r="P585" s="65">
        <f>$OW$820</f>
        <v>1161.5</v>
      </c>
      <c r="Q585" s="451" t="s">
        <v>783</v>
      </c>
      <c r="R585" s="106" t="s">
        <v>1345</v>
      </c>
      <c r="T585" s="65">
        <f>$PO$826</f>
        <v>1996.2</v>
      </c>
      <c r="U585" s="451" t="s">
        <v>783</v>
      </c>
      <c r="V585" s="107" t="s">
        <v>155</v>
      </c>
      <c r="X585" s="65">
        <f>$BJ$832</f>
        <v>1062.4000000000001</v>
      </c>
      <c r="Y585" s="451" t="s">
        <v>783</v>
      </c>
      <c r="Z585" s="285" t="s">
        <v>1656</v>
      </c>
      <c r="AB585" s="65">
        <f>$ASH$838</f>
        <v>769.80000000000007</v>
      </c>
      <c r="AC585" s="451" t="s">
        <v>783</v>
      </c>
      <c r="AD585" s="284" t="s">
        <v>3633</v>
      </c>
      <c r="AF585" s="65">
        <f>$BDS$844</f>
        <v>546.29999999999995</v>
      </c>
      <c r="AG585" s="451" t="s">
        <v>783</v>
      </c>
      <c r="AH585" s="285" t="s">
        <v>25</v>
      </c>
      <c r="AJ585" s="65">
        <f>$BA$850</f>
        <v>429.20000000000005</v>
      </c>
      <c r="AK585" s="451" t="s">
        <v>783</v>
      </c>
      <c r="AL585" s="284" t="s">
        <v>3628</v>
      </c>
      <c r="AN585" s="65">
        <f>$BBZ$856</f>
        <v>324.60000000000002</v>
      </c>
      <c r="AO585" s="451" t="s">
        <v>783</v>
      </c>
      <c r="AP585" s="285" t="s">
        <v>1656</v>
      </c>
      <c r="AR585" s="65">
        <f>$ASH$862</f>
        <v>446.4</v>
      </c>
      <c r="AS585" s="451" t="s">
        <v>783</v>
      </c>
      <c r="AT585" s="284" t="s">
        <v>3619</v>
      </c>
      <c r="AW585" s="65">
        <f>$AYN$868</f>
        <v>331.9</v>
      </c>
    </row>
    <row r="586" spans="1:49" s="34" customFormat="1" ht="15.75" customHeight="1">
      <c r="A586" s="451" t="s">
        <v>784</v>
      </c>
      <c r="B586" s="107" t="s">
        <v>2713</v>
      </c>
      <c r="D586" s="65">
        <f>$AJZ$802</f>
        <v>5489.1500000000005</v>
      </c>
      <c r="E586" s="451" t="s">
        <v>784</v>
      </c>
      <c r="F586" s="107" t="s">
        <v>2832</v>
      </c>
      <c r="H586" s="65">
        <f>$AGW$808</f>
        <v>3580.3999999999996</v>
      </c>
      <c r="I586" s="451" t="s">
        <v>784</v>
      </c>
      <c r="J586" s="285" t="s">
        <v>1667</v>
      </c>
      <c r="L586" s="65">
        <f>$VC$814</f>
        <v>2945.6</v>
      </c>
      <c r="M586" s="451" t="s">
        <v>784</v>
      </c>
      <c r="N586" s="285" t="s">
        <v>25</v>
      </c>
      <c r="P586" s="65">
        <f>$BA$820</f>
        <v>1157.5</v>
      </c>
      <c r="Q586" s="451" t="s">
        <v>784</v>
      </c>
      <c r="R586" s="106" t="s">
        <v>1343</v>
      </c>
      <c r="T586" s="65">
        <f>$IQ$826</f>
        <v>1992.3999999999999</v>
      </c>
      <c r="U586" s="451" t="s">
        <v>784</v>
      </c>
      <c r="V586" s="285" t="s">
        <v>1658</v>
      </c>
      <c r="X586" s="65">
        <f>$ON$832</f>
        <v>1052.4000000000001</v>
      </c>
      <c r="Y586" s="451" t="s">
        <v>784</v>
      </c>
      <c r="Z586" s="107" t="s">
        <v>675</v>
      </c>
      <c r="AB586" s="65">
        <f>$MC$838</f>
        <v>765.39999999999986</v>
      </c>
      <c r="AC586" s="451" t="s">
        <v>784</v>
      </c>
      <c r="AD586" s="284" t="s">
        <v>142</v>
      </c>
      <c r="AF586" s="65">
        <f>$DU$844</f>
        <v>546.19999999999993</v>
      </c>
      <c r="AG586" s="451" t="s">
        <v>784</v>
      </c>
      <c r="AH586" s="107" t="s">
        <v>2713</v>
      </c>
      <c r="AJ586" s="65">
        <f>$AJZ$850</f>
        <v>424.4</v>
      </c>
      <c r="AK586" s="451" t="s">
        <v>784</v>
      </c>
      <c r="AL586" s="107" t="s">
        <v>633</v>
      </c>
      <c r="AN586" s="65">
        <f>$UB$856</f>
        <v>323.8</v>
      </c>
      <c r="AO586" s="451" t="s">
        <v>784</v>
      </c>
      <c r="AP586" s="107" t="s">
        <v>694</v>
      </c>
      <c r="AR586" s="65">
        <f>$RH$862</f>
        <v>442.30000000000007</v>
      </c>
      <c r="AS586" s="451" t="s">
        <v>784</v>
      </c>
      <c r="AT586" s="107" t="s">
        <v>2203</v>
      </c>
      <c r="AW586" s="65">
        <f>$WM$868</f>
        <v>331.9</v>
      </c>
    </row>
    <row r="587" spans="1:49" s="34" customFormat="1" ht="15.75" customHeight="1">
      <c r="A587" s="451" t="s">
        <v>785</v>
      </c>
      <c r="B587" s="107" t="s">
        <v>162</v>
      </c>
      <c r="D587" s="65">
        <f>$HG$802</f>
        <v>5484.6</v>
      </c>
      <c r="E587" s="451" t="s">
        <v>785</v>
      </c>
      <c r="F587" s="284" t="s">
        <v>3637</v>
      </c>
      <c r="H587" s="65">
        <f>$BFC$808</f>
        <v>3578.5</v>
      </c>
      <c r="I587" s="451" t="s">
        <v>785</v>
      </c>
      <c r="J587" s="107" t="s">
        <v>2723</v>
      </c>
      <c r="L587" s="65">
        <f>$AGE$814</f>
        <v>2941.7</v>
      </c>
      <c r="M587" s="451" t="s">
        <v>785</v>
      </c>
      <c r="N587" s="107" t="s">
        <v>682</v>
      </c>
      <c r="P587" s="65">
        <f>$HY$820</f>
        <v>1148.5999999999999</v>
      </c>
      <c r="Q587" s="451" t="s">
        <v>785</v>
      </c>
      <c r="R587" s="107" t="s">
        <v>2212</v>
      </c>
      <c r="T587" s="65">
        <f>$XW$826</f>
        <v>1983.5999999999997</v>
      </c>
      <c r="U587" s="451" t="s">
        <v>785</v>
      </c>
      <c r="V587" s="285" t="s">
        <v>1653</v>
      </c>
      <c r="X587" s="65">
        <f>$FW$832</f>
        <v>1042.9000000000001</v>
      </c>
      <c r="Y587" s="451" t="s">
        <v>785</v>
      </c>
      <c r="Z587" s="107" t="s">
        <v>686</v>
      </c>
      <c r="AB587" s="65">
        <f>$PX$838</f>
        <v>757.99999999999989</v>
      </c>
      <c r="AC587" s="451" t="s">
        <v>785</v>
      </c>
      <c r="AD587" s="107" t="s">
        <v>2707</v>
      </c>
      <c r="AF587" s="65">
        <f>$ALJ$844</f>
        <v>542.79999999999995</v>
      </c>
      <c r="AG587" s="451" t="s">
        <v>785</v>
      </c>
      <c r="AH587" s="107" t="s">
        <v>2220</v>
      </c>
      <c r="AJ587" s="65">
        <f>$YF$850</f>
        <v>420.5</v>
      </c>
      <c r="AK587" s="451" t="s">
        <v>785</v>
      </c>
      <c r="AL587" s="106" t="s">
        <v>1337</v>
      </c>
      <c r="AN587" s="65">
        <f>$H$856</f>
        <v>323.60000000000002</v>
      </c>
      <c r="AO587" s="451" t="s">
        <v>785</v>
      </c>
      <c r="AP587" s="107" t="s">
        <v>3631</v>
      </c>
      <c r="AR587" s="65">
        <f>$BDA$862</f>
        <v>437</v>
      </c>
      <c r="AS587" s="451" t="s">
        <v>785</v>
      </c>
      <c r="AT587" s="285" t="s">
        <v>11</v>
      </c>
      <c r="AW587" s="65">
        <f>$FE$868</f>
        <v>328.2</v>
      </c>
    </row>
    <row r="588" spans="1:49" s="34" customFormat="1" ht="15.75" customHeight="1">
      <c r="A588" s="451" t="s">
        <v>786</v>
      </c>
      <c r="B588" s="284" t="s">
        <v>3641</v>
      </c>
      <c r="D588" s="65">
        <f>$BGV$802</f>
        <v>5470.75</v>
      </c>
      <c r="E588" s="451" t="s">
        <v>786</v>
      </c>
      <c r="F588" s="107" t="s">
        <v>2726</v>
      </c>
      <c r="H588" s="65">
        <f>$AKI$808</f>
        <v>3573.5999999999995</v>
      </c>
      <c r="I588" s="451" t="s">
        <v>786</v>
      </c>
      <c r="J588" s="285" t="s">
        <v>1655</v>
      </c>
      <c r="L588" s="65">
        <f>$ED$814</f>
        <v>2935.1000000000004</v>
      </c>
      <c r="M588" s="451" t="s">
        <v>786</v>
      </c>
      <c r="N588" s="284" t="s">
        <v>3633</v>
      </c>
      <c r="P588" s="65">
        <f>$BDS$820</f>
        <v>1148.3</v>
      </c>
      <c r="Q588" s="451" t="s">
        <v>786</v>
      </c>
      <c r="R588" s="107" t="s">
        <v>2714</v>
      </c>
      <c r="T588" s="65">
        <f>$AQF$826</f>
        <v>1978</v>
      </c>
      <c r="U588" s="451" t="s">
        <v>786</v>
      </c>
      <c r="V588" s="107" t="s">
        <v>2734</v>
      </c>
      <c r="X588" s="65">
        <f>$ALS$832</f>
        <v>1031.2</v>
      </c>
      <c r="Y588" s="451" t="s">
        <v>786</v>
      </c>
      <c r="Z588" s="285" t="s">
        <v>25</v>
      </c>
      <c r="AB588" s="65">
        <f>$BA$838</f>
        <v>749.3</v>
      </c>
      <c r="AC588" s="451" t="s">
        <v>786</v>
      </c>
      <c r="AD588" s="107" t="s">
        <v>2200</v>
      </c>
      <c r="AF588" s="65">
        <f>$ZY$844</f>
        <v>538.79999999999995</v>
      </c>
      <c r="AG588" s="451" t="s">
        <v>786</v>
      </c>
      <c r="AH588" s="284" t="s">
        <v>3635</v>
      </c>
      <c r="AJ588" s="65">
        <f>$BEK$850</f>
        <v>413.2</v>
      </c>
      <c r="AK588" s="451" t="s">
        <v>786</v>
      </c>
      <c r="AL588" s="284" t="s">
        <v>3642</v>
      </c>
      <c r="AN588" s="65">
        <f>$BHE$856</f>
        <v>323.29999999999995</v>
      </c>
      <c r="AO588" s="451" t="s">
        <v>786</v>
      </c>
      <c r="AP588" s="285" t="s">
        <v>11</v>
      </c>
      <c r="AR588" s="65">
        <f>$FE$862</f>
        <v>426.2</v>
      </c>
      <c r="AS588" s="451" t="s">
        <v>786</v>
      </c>
      <c r="AT588" s="107" t="s">
        <v>155</v>
      </c>
      <c r="AW588" s="65">
        <f>$BJ$868</f>
        <v>327.60000000000002</v>
      </c>
    </row>
    <row r="589" spans="1:49" s="34" customFormat="1" ht="15.75" customHeight="1">
      <c r="A589" s="451" t="s">
        <v>787</v>
      </c>
      <c r="B589" s="284" t="s">
        <v>3617</v>
      </c>
      <c r="D589" s="65">
        <f>$AXV$802</f>
        <v>5454.8</v>
      </c>
      <c r="E589" s="451" t="s">
        <v>787</v>
      </c>
      <c r="F589" s="106" t="s">
        <v>1337</v>
      </c>
      <c r="H589" s="65">
        <f>$H$808</f>
        <v>3546.8999999999996</v>
      </c>
      <c r="I589" s="451" t="s">
        <v>787</v>
      </c>
      <c r="J589" s="284" t="s">
        <v>3635</v>
      </c>
      <c r="L589" s="65">
        <f>$BEK$814</f>
        <v>2930.0000000000005</v>
      </c>
      <c r="M589" s="451" t="s">
        <v>787</v>
      </c>
      <c r="N589" s="107" t="s">
        <v>694</v>
      </c>
      <c r="P589" s="65">
        <f>$RH$820</f>
        <v>1144.6999999999998</v>
      </c>
      <c r="Q589" s="451" t="s">
        <v>787</v>
      </c>
      <c r="R589" s="107" t="s">
        <v>2708</v>
      </c>
      <c r="T589" s="65">
        <f>$AMK$826</f>
        <v>1974.6</v>
      </c>
      <c r="U589" s="451" t="s">
        <v>787</v>
      </c>
      <c r="V589" s="107" t="s">
        <v>162</v>
      </c>
      <c r="X589" s="65">
        <f>$HG$832</f>
        <v>1028</v>
      </c>
      <c r="Y589" s="451" t="s">
        <v>787</v>
      </c>
      <c r="Z589" s="285" t="s">
        <v>31</v>
      </c>
      <c r="AB589" s="65">
        <f>$CB$838</f>
        <v>739.6</v>
      </c>
      <c r="AC589" s="451" t="s">
        <v>787</v>
      </c>
      <c r="AD589" s="107" t="s">
        <v>2728</v>
      </c>
      <c r="AF589" s="65">
        <f>$AGN$844</f>
        <v>535.50000000000011</v>
      </c>
      <c r="AG589" s="451" t="s">
        <v>787</v>
      </c>
      <c r="AH589" s="107" t="s">
        <v>2729</v>
      </c>
      <c r="AJ589" s="65">
        <f>$AIG$850</f>
        <v>410</v>
      </c>
      <c r="AK589" s="451" t="s">
        <v>787</v>
      </c>
      <c r="AL589" s="284" t="s">
        <v>3618</v>
      </c>
      <c r="AN589" s="65">
        <f>$AYE$856</f>
        <v>322.90000000000003</v>
      </c>
      <c r="AO589" s="451" t="s">
        <v>787</v>
      </c>
      <c r="AP589" s="284" t="s">
        <v>3628</v>
      </c>
      <c r="AR589" s="65">
        <f>$BBZ$862</f>
        <v>415.3</v>
      </c>
      <c r="AS589" s="451" t="s">
        <v>787</v>
      </c>
      <c r="AT589" s="284" t="s">
        <v>3635</v>
      </c>
      <c r="AW589" s="65">
        <f>$BEK$868</f>
        <v>324.7</v>
      </c>
    </row>
    <row r="590" spans="1:49" s="34" customFormat="1" ht="15.75" customHeight="1">
      <c r="A590" s="451" t="s">
        <v>788</v>
      </c>
      <c r="B590" s="107" t="s">
        <v>2720</v>
      </c>
      <c r="D590" s="65">
        <f>$AHX$802</f>
        <v>5451.95</v>
      </c>
      <c r="E590" s="451" t="s">
        <v>788</v>
      </c>
      <c r="F590" s="107" t="s">
        <v>3627</v>
      </c>
      <c r="H590" s="65">
        <f>$BBQ$808</f>
        <v>3540.2</v>
      </c>
      <c r="I590" s="451" t="s">
        <v>788</v>
      </c>
      <c r="J590" s="285" t="s">
        <v>1657</v>
      </c>
      <c r="L590" s="65">
        <f>$TS$814</f>
        <v>2899.2000000000003</v>
      </c>
      <c r="M590" s="451" t="s">
        <v>788</v>
      </c>
      <c r="N590" s="107" t="s">
        <v>2734</v>
      </c>
      <c r="P590" s="65">
        <f>$ALS$820</f>
        <v>1135.2</v>
      </c>
      <c r="Q590" s="451" t="s">
        <v>788</v>
      </c>
      <c r="R590" s="107" t="s">
        <v>687</v>
      </c>
      <c r="T590" s="65">
        <f>$BS$826</f>
        <v>1965.3000000000002</v>
      </c>
      <c r="U590" s="451" t="s">
        <v>788</v>
      </c>
      <c r="V590" s="107" t="s">
        <v>667</v>
      </c>
      <c r="X590" s="65">
        <f>$JR$832</f>
        <v>1022.1000000000001</v>
      </c>
      <c r="Y590" s="451" t="s">
        <v>788</v>
      </c>
      <c r="Z590" s="107" t="s">
        <v>2195</v>
      </c>
      <c r="AB590" s="65">
        <f>$XN$838</f>
        <v>738</v>
      </c>
      <c r="AC590" s="451" t="s">
        <v>788</v>
      </c>
      <c r="AD590" s="107" t="s">
        <v>2722</v>
      </c>
      <c r="AF590" s="65">
        <f>$AIY$844</f>
        <v>533.70000000000005</v>
      </c>
      <c r="AG590" s="451" t="s">
        <v>788</v>
      </c>
      <c r="AH590" s="107" t="s">
        <v>2711</v>
      </c>
      <c r="AJ590" s="65">
        <f>$AKR$850</f>
        <v>409.1</v>
      </c>
      <c r="AK590" s="451" t="s">
        <v>788</v>
      </c>
      <c r="AL590" s="107" t="s">
        <v>2729</v>
      </c>
      <c r="AN590" s="65">
        <f>$AIG$856</f>
        <v>319.7</v>
      </c>
      <c r="AO590" s="451" t="s">
        <v>788</v>
      </c>
      <c r="AP590" s="107" t="s">
        <v>683</v>
      </c>
      <c r="AR590" s="65">
        <f>$Z$862</f>
        <v>413.9</v>
      </c>
      <c r="AS590" s="451" t="s">
        <v>788</v>
      </c>
      <c r="AT590" s="107" t="s">
        <v>669</v>
      </c>
      <c r="AW590" s="65">
        <f>$ML$868</f>
        <v>321.20000000000005</v>
      </c>
    </row>
    <row r="591" spans="1:49" s="34" customFormat="1" ht="15.75" customHeight="1">
      <c r="A591" s="451" t="s">
        <v>789</v>
      </c>
      <c r="B591" s="107" t="s">
        <v>638</v>
      </c>
      <c r="D591" s="65">
        <f>$JI$802</f>
        <v>5446.2</v>
      </c>
      <c r="E591" s="451" t="s">
        <v>789</v>
      </c>
      <c r="F591" s="284" t="s">
        <v>3624</v>
      </c>
      <c r="H591" s="65">
        <f>$BAP$808</f>
        <v>3529.8999999999996</v>
      </c>
      <c r="I591" s="451" t="s">
        <v>789</v>
      </c>
      <c r="J591" s="107" t="s">
        <v>2716</v>
      </c>
      <c r="L591" s="65">
        <f>$AOV$814</f>
        <v>2898.2000000000003</v>
      </c>
      <c r="M591" s="451" t="s">
        <v>789</v>
      </c>
      <c r="N591" s="284" t="s">
        <v>3617</v>
      </c>
      <c r="P591" s="65">
        <f>$AXV$820</f>
        <v>1121</v>
      </c>
      <c r="Q591" s="451" t="s">
        <v>789</v>
      </c>
      <c r="R591" s="107" t="s">
        <v>3616</v>
      </c>
      <c r="T591" s="65">
        <f>$AXM$826</f>
        <v>1962.6</v>
      </c>
      <c r="U591" s="451" t="s">
        <v>789</v>
      </c>
      <c r="V591" s="284" t="s">
        <v>3620</v>
      </c>
      <c r="X591" s="65">
        <f>$AYW$832</f>
        <v>1014.3</v>
      </c>
      <c r="Y591" s="451" t="s">
        <v>789</v>
      </c>
      <c r="Z591" s="106" t="s">
        <v>1345</v>
      </c>
      <c r="AB591" s="65">
        <f>$PO$838</f>
        <v>736.50000000000011</v>
      </c>
      <c r="AC591" s="451" t="s">
        <v>789</v>
      </c>
      <c r="AD591" s="107" t="s">
        <v>155</v>
      </c>
      <c r="AF591" s="65">
        <f>$BJ$844</f>
        <v>530.6</v>
      </c>
      <c r="AG591" s="451" t="s">
        <v>789</v>
      </c>
      <c r="AH591" s="107" t="s">
        <v>2720</v>
      </c>
      <c r="AJ591" s="65">
        <f>$AHX$850</f>
        <v>402.5</v>
      </c>
      <c r="AK591" s="451" t="s">
        <v>789</v>
      </c>
      <c r="AL591" s="107" t="s">
        <v>2202</v>
      </c>
      <c r="AN591" s="65">
        <f>$YO$856</f>
        <v>318.59999999999997</v>
      </c>
      <c r="AO591" s="451" t="s">
        <v>789</v>
      </c>
      <c r="AP591" s="107" t="s">
        <v>2712</v>
      </c>
      <c r="AR591" s="65">
        <f>$AHF$862</f>
        <v>405.29999999999995</v>
      </c>
      <c r="AS591" s="451" t="s">
        <v>789</v>
      </c>
      <c r="AT591" s="285" t="s">
        <v>1666</v>
      </c>
      <c r="AW591" s="65">
        <f>$ND$868</f>
        <v>319.29999999999995</v>
      </c>
    </row>
    <row r="592" spans="1:49" s="34" customFormat="1" ht="15.75" customHeight="1">
      <c r="A592" s="451" t="s">
        <v>790</v>
      </c>
      <c r="B592" s="284" t="s">
        <v>3642</v>
      </c>
      <c r="D592" s="65">
        <f>$BHE$802</f>
        <v>5446.2</v>
      </c>
      <c r="E592" s="451" t="s">
        <v>790</v>
      </c>
      <c r="F592" s="284" t="s">
        <v>3615</v>
      </c>
      <c r="H592" s="65">
        <f>$AXD$808</f>
        <v>3526.6999999999994</v>
      </c>
      <c r="I592" s="451" t="s">
        <v>790</v>
      </c>
      <c r="J592" s="107" t="s">
        <v>683</v>
      </c>
      <c r="L592" s="65">
        <f>$Z$814</f>
        <v>2883.7</v>
      </c>
      <c r="M592" s="451" t="s">
        <v>790</v>
      </c>
      <c r="N592" s="107" t="s">
        <v>3631</v>
      </c>
      <c r="P592" s="65">
        <f>$BDA$820</f>
        <v>1116.9000000000001</v>
      </c>
      <c r="Q592" s="451" t="s">
        <v>790</v>
      </c>
      <c r="R592" s="107" t="s">
        <v>2716</v>
      </c>
      <c r="T592" s="65">
        <f>$AOV$826</f>
        <v>1945.3000000000002</v>
      </c>
      <c r="U592" s="451" t="s">
        <v>790</v>
      </c>
      <c r="V592" s="107" t="s">
        <v>2714</v>
      </c>
      <c r="X592" s="65">
        <f>$AQF$832</f>
        <v>1009.4000000000001</v>
      </c>
      <c r="Y592" s="451" t="s">
        <v>790</v>
      </c>
      <c r="Z592" s="284" t="s">
        <v>3632</v>
      </c>
      <c r="AB592" s="65">
        <f>$BDJ$838</f>
        <v>733.80000000000007</v>
      </c>
      <c r="AC592" s="451" t="s">
        <v>790</v>
      </c>
      <c r="AD592" s="284" t="s">
        <v>3636</v>
      </c>
      <c r="AF592" s="65">
        <f>$BET$844</f>
        <v>530.6</v>
      </c>
      <c r="AG592" s="451" t="s">
        <v>790</v>
      </c>
      <c r="AH592" s="107" t="s">
        <v>638</v>
      </c>
      <c r="AJ592" s="65">
        <f>$JI$850</f>
        <v>397.9</v>
      </c>
      <c r="AK592" s="451" t="s">
        <v>790</v>
      </c>
      <c r="AL592" s="285" t="s">
        <v>1661</v>
      </c>
      <c r="AN592" s="65">
        <f>$CT$856</f>
        <v>316</v>
      </c>
      <c r="AO592" s="451" t="s">
        <v>790</v>
      </c>
      <c r="AP592" s="107" t="s">
        <v>682</v>
      </c>
      <c r="AR592" s="65">
        <f>$HY$862</f>
        <v>392.20000000000005</v>
      </c>
      <c r="AS592" s="451" t="s">
        <v>790</v>
      </c>
      <c r="AT592" s="107" t="s">
        <v>682</v>
      </c>
      <c r="AW592" s="65">
        <f>$HY$868</f>
        <v>317.2</v>
      </c>
    </row>
    <row r="593" spans="1:49" s="34" customFormat="1" ht="15.75" customHeight="1">
      <c r="A593" s="451" t="s">
        <v>791</v>
      </c>
      <c r="B593" s="107" t="s">
        <v>2730</v>
      </c>
      <c r="D593" s="65">
        <f>$AOD$802</f>
        <v>5420.05</v>
      </c>
      <c r="E593" s="451" t="s">
        <v>791</v>
      </c>
      <c r="F593" s="285" t="s">
        <v>1671</v>
      </c>
      <c r="H593" s="65">
        <f>$RQ$808</f>
        <v>3500.2000000000003</v>
      </c>
      <c r="I593" s="451" t="s">
        <v>791</v>
      </c>
      <c r="J593" s="285" t="s">
        <v>15</v>
      </c>
      <c r="L593" s="65">
        <f>$LB$814</f>
        <v>2882.3</v>
      </c>
      <c r="M593" s="451" t="s">
        <v>791</v>
      </c>
      <c r="N593" s="284" t="s">
        <v>3622</v>
      </c>
      <c r="P593" s="65">
        <f>$AZX$820</f>
        <v>1089</v>
      </c>
      <c r="Q593" s="451" t="s">
        <v>791</v>
      </c>
      <c r="R593" s="284" t="s">
        <v>3621</v>
      </c>
      <c r="T593" s="65">
        <f>$AZO$826</f>
        <v>1943.9</v>
      </c>
      <c r="U593" s="451" t="s">
        <v>791</v>
      </c>
      <c r="V593" s="107" t="s">
        <v>2848</v>
      </c>
      <c r="X593" s="65">
        <f>$AJH$832</f>
        <v>982.8</v>
      </c>
      <c r="Y593" s="451" t="s">
        <v>791</v>
      </c>
      <c r="Z593" s="284" t="s">
        <v>3630</v>
      </c>
      <c r="AB593" s="65">
        <f>$BCR$838</f>
        <v>714.8</v>
      </c>
      <c r="AC593" s="451" t="s">
        <v>791</v>
      </c>
      <c r="AD593" s="107" t="s">
        <v>2730</v>
      </c>
      <c r="AF593" s="65">
        <f>$AOD$844</f>
        <v>529.9</v>
      </c>
      <c r="AG593" s="451" t="s">
        <v>791</v>
      </c>
      <c r="AH593" s="285" t="s">
        <v>1667</v>
      </c>
      <c r="AJ593" s="65">
        <f>$VC$850</f>
        <v>393.3</v>
      </c>
      <c r="AK593" s="451" t="s">
        <v>791</v>
      </c>
      <c r="AL593" s="285" t="s">
        <v>1653</v>
      </c>
      <c r="AN593" s="65">
        <f>$FW$856</f>
        <v>311.5</v>
      </c>
      <c r="AO593" s="451" t="s">
        <v>791</v>
      </c>
      <c r="AP593" s="107" t="s">
        <v>141</v>
      </c>
      <c r="AR593" s="65">
        <f>$GO$862</f>
        <v>387.5</v>
      </c>
      <c r="AS593" s="451" t="s">
        <v>791</v>
      </c>
      <c r="AT593" s="107" t="s">
        <v>2708</v>
      </c>
      <c r="AW593" s="65">
        <f>$AMK$868</f>
        <v>315.5</v>
      </c>
    </row>
    <row r="594" spans="1:49" s="34" customFormat="1" ht="15.75" customHeight="1">
      <c r="A594" s="451" t="s">
        <v>792</v>
      </c>
      <c r="B594" s="107" t="s">
        <v>3616</v>
      </c>
      <c r="D594" s="65">
        <f>$AXM$802</f>
        <v>5384.8</v>
      </c>
      <c r="E594" s="451" t="s">
        <v>792</v>
      </c>
      <c r="F594" s="107" t="s">
        <v>2730</v>
      </c>
      <c r="H594" s="65">
        <f>$AOD$808</f>
        <v>3490.3</v>
      </c>
      <c r="I594" s="451" t="s">
        <v>792</v>
      </c>
      <c r="J594" s="284" t="s">
        <v>3638</v>
      </c>
      <c r="L594" s="65">
        <f>$BFL$814</f>
        <v>2877.3</v>
      </c>
      <c r="M594" s="451" t="s">
        <v>792</v>
      </c>
      <c r="N594" s="107" t="s">
        <v>667</v>
      </c>
      <c r="P594" s="65">
        <f>$JR$820</f>
        <v>1076.5</v>
      </c>
      <c r="Q594" s="451" t="s">
        <v>792</v>
      </c>
      <c r="R594" s="107" t="s">
        <v>2200</v>
      </c>
      <c r="T594" s="65">
        <f>$ZY$826</f>
        <v>1942.4</v>
      </c>
      <c r="U594" s="451" t="s">
        <v>792</v>
      </c>
      <c r="V594" s="285" t="s">
        <v>1753</v>
      </c>
      <c r="X594" s="65">
        <f>$NM$832</f>
        <v>979.9</v>
      </c>
      <c r="Y594" s="451" t="s">
        <v>792</v>
      </c>
      <c r="Z594" s="285" t="s">
        <v>33</v>
      </c>
      <c r="AB594" s="65">
        <f>$CK$838</f>
        <v>708.8</v>
      </c>
      <c r="AC594" s="451" t="s">
        <v>792</v>
      </c>
      <c r="AD594" s="284" t="s">
        <v>3626</v>
      </c>
      <c r="AF594" s="65">
        <f>$BBH$844</f>
        <v>527.6</v>
      </c>
      <c r="AG594" s="451" t="s">
        <v>792</v>
      </c>
      <c r="AH594" s="284" t="s">
        <v>3641</v>
      </c>
      <c r="AJ594" s="65">
        <f>$BGV$850</f>
        <v>393.09999999999997</v>
      </c>
      <c r="AK594" s="451" t="s">
        <v>792</v>
      </c>
      <c r="AL594" s="285" t="s">
        <v>1655</v>
      </c>
      <c r="AN594" s="65">
        <f>$ED$856</f>
        <v>311.5</v>
      </c>
      <c r="AO594" s="451" t="s">
        <v>792</v>
      </c>
      <c r="AP594" s="107" t="s">
        <v>653</v>
      </c>
      <c r="AR594" s="65">
        <f>$IZ$862</f>
        <v>385.59999999999997</v>
      </c>
      <c r="AS594" s="451" t="s">
        <v>792</v>
      </c>
      <c r="AT594" s="107" t="s">
        <v>687</v>
      </c>
      <c r="AW594" s="65">
        <f>$BS$868</f>
        <v>314.19999999999993</v>
      </c>
    </row>
    <row r="595" spans="1:49" s="34" customFormat="1" ht="15.75" customHeight="1">
      <c r="A595" s="451" t="s">
        <v>793</v>
      </c>
      <c r="B595" s="107" t="s">
        <v>2209</v>
      </c>
      <c r="D595" s="65">
        <f>$AAZ$802</f>
        <v>5366.5999999999995</v>
      </c>
      <c r="E595" s="451" t="s">
        <v>793</v>
      </c>
      <c r="F595" s="107" t="s">
        <v>683</v>
      </c>
      <c r="H595" s="65">
        <f>$Z$808</f>
        <v>3479.6</v>
      </c>
      <c r="I595" s="451" t="s">
        <v>793</v>
      </c>
      <c r="J595" s="107" t="s">
        <v>2212</v>
      </c>
      <c r="L595" s="65">
        <f>$XW$814</f>
        <v>2867.7999999999997</v>
      </c>
      <c r="M595" s="451" t="s">
        <v>793</v>
      </c>
      <c r="N595" s="107" t="s">
        <v>153</v>
      </c>
      <c r="P595" s="65">
        <f>$SR$820</f>
        <v>1061.9000000000001</v>
      </c>
      <c r="Q595" s="451" t="s">
        <v>793</v>
      </c>
      <c r="R595" s="284" t="s">
        <v>3619</v>
      </c>
      <c r="T595" s="65">
        <f>$AYN$826</f>
        <v>1914.1000000000001</v>
      </c>
      <c r="U595" s="451" t="s">
        <v>793</v>
      </c>
      <c r="V595" s="107" t="s">
        <v>2198</v>
      </c>
      <c r="X595" s="65">
        <f>$ABR$832</f>
        <v>972.8</v>
      </c>
      <c r="Y595" s="451" t="s">
        <v>793</v>
      </c>
      <c r="Z595" s="107" t="s">
        <v>2848</v>
      </c>
      <c r="AB595" s="65">
        <f>$AJH$838</f>
        <v>693.00000000000011</v>
      </c>
      <c r="AC595" s="451" t="s">
        <v>793</v>
      </c>
      <c r="AD595" s="285" t="s">
        <v>17</v>
      </c>
      <c r="AF595" s="65">
        <f>$EM$844</f>
        <v>526.6</v>
      </c>
      <c r="AG595" s="451" t="s">
        <v>793</v>
      </c>
      <c r="AH595" s="284" t="s">
        <v>3620</v>
      </c>
      <c r="AJ595" s="65">
        <f>$AYW$850</f>
        <v>385.4</v>
      </c>
      <c r="AK595" s="451" t="s">
        <v>793</v>
      </c>
      <c r="AL595" s="107" t="s">
        <v>694</v>
      </c>
      <c r="AN595" s="65">
        <f>$RH$856</f>
        <v>311</v>
      </c>
      <c r="AO595" s="451" t="s">
        <v>793</v>
      </c>
      <c r="AP595" s="284" t="s">
        <v>3615</v>
      </c>
      <c r="AR595" s="65">
        <f>$AXD$862</f>
        <v>373.1</v>
      </c>
      <c r="AS595" s="451" t="s">
        <v>793</v>
      </c>
      <c r="AT595" s="107" t="s">
        <v>2832</v>
      </c>
      <c r="AW595" s="65">
        <f>$AGW$868</f>
        <v>313.69999999999993</v>
      </c>
    </row>
    <row r="596" spans="1:49" s="34" customFormat="1" ht="15.75" customHeight="1">
      <c r="A596" s="451" t="s">
        <v>794</v>
      </c>
      <c r="B596" s="285" t="s">
        <v>11</v>
      </c>
      <c r="D596" s="65">
        <f>$FE$802</f>
        <v>5339.8</v>
      </c>
      <c r="E596" s="451" t="s">
        <v>794</v>
      </c>
      <c r="F596" s="107" t="s">
        <v>154</v>
      </c>
      <c r="H596" s="65">
        <f>$AR$808</f>
        <v>3470.7</v>
      </c>
      <c r="I596" s="451" t="s">
        <v>794</v>
      </c>
      <c r="J596" s="284" t="s">
        <v>3633</v>
      </c>
      <c r="L596" s="65">
        <f>$BDS$814</f>
        <v>2851.9</v>
      </c>
      <c r="M596" s="451" t="s">
        <v>794</v>
      </c>
      <c r="N596" s="285" t="s">
        <v>1666</v>
      </c>
      <c r="P596" s="65">
        <f>$ND$820</f>
        <v>1033.3</v>
      </c>
      <c r="Q596" s="451" t="s">
        <v>794</v>
      </c>
      <c r="R596" s="285" t="s">
        <v>33</v>
      </c>
      <c r="T596" s="65">
        <f>$CK$826</f>
        <v>1911.7</v>
      </c>
      <c r="U596" s="451" t="s">
        <v>794</v>
      </c>
      <c r="V596" s="284" t="s">
        <v>3622</v>
      </c>
      <c r="X596" s="65">
        <f>$AZX$832</f>
        <v>967.1</v>
      </c>
      <c r="Y596" s="451" t="s">
        <v>794</v>
      </c>
      <c r="Z596" s="284" t="s">
        <v>3621</v>
      </c>
      <c r="AB596" s="65">
        <f>$AZO$838</f>
        <v>689.3</v>
      </c>
      <c r="AC596" s="451" t="s">
        <v>794</v>
      </c>
      <c r="AD596" s="107" t="s">
        <v>2195</v>
      </c>
      <c r="AF596" s="65">
        <f>$XN$844</f>
        <v>524.70000000000005</v>
      </c>
      <c r="AG596" s="451" t="s">
        <v>794</v>
      </c>
      <c r="AH596" s="285" t="s">
        <v>1655</v>
      </c>
      <c r="AJ596" s="65">
        <f>$ED$850</f>
        <v>381.80000000000007</v>
      </c>
      <c r="AK596" s="451" t="s">
        <v>794</v>
      </c>
      <c r="AL596" s="107" t="s">
        <v>2195</v>
      </c>
      <c r="AN596" s="65">
        <f>$XN$856</f>
        <v>309</v>
      </c>
      <c r="AO596" s="451" t="s">
        <v>794</v>
      </c>
      <c r="AP596" s="107" t="s">
        <v>2729</v>
      </c>
      <c r="AR596" s="65">
        <f>$AIG$862</f>
        <v>363.4</v>
      </c>
      <c r="AS596" s="451" t="s">
        <v>794</v>
      </c>
      <c r="AT596" s="285" t="s">
        <v>1656</v>
      </c>
      <c r="AW596" s="65">
        <f>$ASH$868</f>
        <v>311</v>
      </c>
    </row>
    <row r="597" spans="1:49" s="34" customFormat="1" ht="15.75" customHeight="1">
      <c r="A597" s="452" t="s">
        <v>795</v>
      </c>
      <c r="B597" s="284" t="s">
        <v>21</v>
      </c>
      <c r="D597" s="65">
        <f>$Q$802</f>
        <v>5339.8</v>
      </c>
      <c r="E597" s="452" t="s">
        <v>795</v>
      </c>
      <c r="F597" s="107" t="s">
        <v>687</v>
      </c>
      <c r="H597" s="65">
        <f>$BS$808</f>
        <v>3465.9999999999995</v>
      </c>
      <c r="I597" s="452" t="s">
        <v>795</v>
      </c>
      <c r="J597" s="107" t="s">
        <v>2733</v>
      </c>
      <c r="L597" s="65">
        <f>$ANU$814</f>
        <v>2835.1</v>
      </c>
      <c r="M597" s="452" t="s">
        <v>795</v>
      </c>
      <c r="N597" s="106" t="s">
        <v>1344</v>
      </c>
      <c r="P597" s="65">
        <f>$GX$820</f>
        <v>1029</v>
      </c>
      <c r="Q597" s="452" t="s">
        <v>795</v>
      </c>
      <c r="R597" s="107" t="s">
        <v>2707</v>
      </c>
      <c r="T597" s="65">
        <f>$ALJ$826</f>
        <v>1902.4999999999998</v>
      </c>
      <c r="U597" s="452" t="s">
        <v>795</v>
      </c>
      <c r="V597" s="285" t="s">
        <v>15</v>
      </c>
      <c r="X597" s="65">
        <f>$LB$832</f>
        <v>966</v>
      </c>
      <c r="Y597" s="452" t="s">
        <v>795</v>
      </c>
      <c r="Z597" s="107" t="s">
        <v>2724</v>
      </c>
      <c r="AB597" s="65">
        <f>$APE$838</f>
        <v>684.19999999999993</v>
      </c>
      <c r="AC597" s="452" t="s">
        <v>795</v>
      </c>
      <c r="AD597" s="107" t="s">
        <v>2723</v>
      </c>
      <c r="AF597" s="65">
        <f>$AGE$844</f>
        <v>522.69999999999993</v>
      </c>
      <c r="AG597" s="452" t="s">
        <v>795</v>
      </c>
      <c r="AH597" s="107" t="s">
        <v>2712</v>
      </c>
      <c r="AJ597" s="65">
        <f>$AHF$850</f>
        <v>379.7</v>
      </c>
      <c r="AK597" s="452" t="s">
        <v>795</v>
      </c>
      <c r="AL597" s="107" t="s">
        <v>687</v>
      </c>
      <c r="AN597" s="65">
        <f>$BS$856</f>
        <v>308.90000000000003</v>
      </c>
      <c r="AO597" s="452" t="s">
        <v>795</v>
      </c>
      <c r="AP597" s="107" t="s">
        <v>2713</v>
      </c>
      <c r="AR597" s="65">
        <f>$AJZ$862</f>
        <v>360.09999999999997</v>
      </c>
      <c r="AS597" s="452" t="s">
        <v>795</v>
      </c>
      <c r="AT597" s="284" t="s">
        <v>3640</v>
      </c>
      <c r="AW597" s="65">
        <f>$BGM$868</f>
        <v>308</v>
      </c>
    </row>
    <row r="598" spans="1:49" s="34" customFormat="1" ht="15.75" customHeight="1">
      <c r="A598" s="452" t="s">
        <v>796</v>
      </c>
      <c r="B598" s="285" t="s">
        <v>1668</v>
      </c>
      <c r="D598" s="65">
        <f>$PF$802</f>
        <v>5339.1</v>
      </c>
      <c r="E598" s="452" t="s">
        <v>796</v>
      </c>
      <c r="F598" s="107" t="s">
        <v>658</v>
      </c>
      <c r="H598" s="65">
        <f>$KA$808</f>
        <v>3463.6</v>
      </c>
      <c r="I598" s="452" t="s">
        <v>796</v>
      </c>
      <c r="J598" s="285" t="s">
        <v>23</v>
      </c>
      <c r="L598" s="65">
        <f>$OW$814</f>
        <v>2802.7000000000003</v>
      </c>
      <c r="M598" s="452" t="s">
        <v>796</v>
      </c>
      <c r="N598" s="106" t="s">
        <v>1346</v>
      </c>
      <c r="P598" s="65">
        <f>$QY$820</f>
        <v>1020.5</v>
      </c>
      <c r="Q598" s="452" t="s">
        <v>796</v>
      </c>
      <c r="R598" s="284" t="s">
        <v>3640</v>
      </c>
      <c r="T598" s="65">
        <f>$BGM$826</f>
        <v>1882.1999999999998</v>
      </c>
      <c r="U598" s="452" t="s">
        <v>796</v>
      </c>
      <c r="V598" s="284" t="s">
        <v>3629</v>
      </c>
      <c r="X598" s="65">
        <f>$BCI$832</f>
        <v>956.09999999999991</v>
      </c>
      <c r="Y598" s="452" t="s">
        <v>796</v>
      </c>
      <c r="Z598" s="285" t="s">
        <v>1664</v>
      </c>
      <c r="AB598" s="65">
        <f>$QG$838</f>
        <v>677</v>
      </c>
      <c r="AC598" s="452" t="s">
        <v>796</v>
      </c>
      <c r="AD598" s="284" t="s">
        <v>21</v>
      </c>
      <c r="AF598" s="65">
        <f>$Q$844</f>
        <v>520.5</v>
      </c>
      <c r="AG598" s="452" t="s">
        <v>796</v>
      </c>
      <c r="AH598" s="284" t="s">
        <v>143</v>
      </c>
      <c r="AJ598" s="65">
        <f>$FN$850</f>
        <v>377.4</v>
      </c>
      <c r="AK598" s="452" t="s">
        <v>796</v>
      </c>
      <c r="AL598" s="284" t="s">
        <v>21</v>
      </c>
      <c r="AN598" s="65">
        <f>$Q$856</f>
        <v>308.3</v>
      </c>
      <c r="AO598" s="452" t="s">
        <v>796</v>
      </c>
      <c r="AP598" s="107" t="s">
        <v>2220</v>
      </c>
      <c r="AR598" s="65">
        <f>$YF$862</f>
        <v>352.3</v>
      </c>
      <c r="AS598" s="452" t="s">
        <v>796</v>
      </c>
      <c r="AT598" s="107" t="s">
        <v>2734</v>
      </c>
      <c r="AW598" s="65">
        <f>$ALS$868</f>
        <v>303.7</v>
      </c>
    </row>
    <row r="599" spans="1:49" s="34" customFormat="1" ht="15.75" customHeight="1">
      <c r="A599" s="452" t="s">
        <v>797</v>
      </c>
      <c r="B599" s="285" t="s">
        <v>1649</v>
      </c>
      <c r="D599" s="65">
        <f>$KS$802</f>
        <v>5339.1</v>
      </c>
      <c r="E599" s="452" t="s">
        <v>797</v>
      </c>
      <c r="F599" s="284" t="s">
        <v>3634</v>
      </c>
      <c r="H599" s="65">
        <f>$BEB$808</f>
        <v>3458.1</v>
      </c>
      <c r="I599" s="452" t="s">
        <v>797</v>
      </c>
      <c r="J599" s="285" t="s">
        <v>1653</v>
      </c>
      <c r="L599" s="65">
        <f>$FW$814</f>
        <v>2796.4</v>
      </c>
      <c r="M599" s="452" t="s">
        <v>797</v>
      </c>
      <c r="N599" s="107" t="s">
        <v>2718</v>
      </c>
      <c r="P599" s="65">
        <f>$AMB$820</f>
        <v>1010.3999999999999</v>
      </c>
      <c r="Q599" s="452" t="s">
        <v>797</v>
      </c>
      <c r="R599" s="285" t="s">
        <v>1649</v>
      </c>
      <c r="T599" s="65">
        <f>$KS$826</f>
        <v>1880.7</v>
      </c>
      <c r="U599" s="452" t="s">
        <v>797</v>
      </c>
      <c r="V599" s="107" t="s">
        <v>2200</v>
      </c>
      <c r="X599" s="65">
        <f>$ZY$832</f>
        <v>931</v>
      </c>
      <c r="Y599" s="452" t="s">
        <v>797</v>
      </c>
      <c r="Z599" s="285" t="s">
        <v>1665</v>
      </c>
      <c r="AB599" s="65">
        <f>$VU$838</f>
        <v>675.80000000000007</v>
      </c>
      <c r="AC599" s="452" t="s">
        <v>797</v>
      </c>
      <c r="AD599" s="107" t="s">
        <v>2714</v>
      </c>
      <c r="AF599" s="65">
        <f>$AQF$844</f>
        <v>516.4</v>
      </c>
      <c r="AG599" s="452" t="s">
        <v>797</v>
      </c>
      <c r="AH599" s="107" t="s">
        <v>2197</v>
      </c>
      <c r="AJ599" s="65">
        <f>$ADK$850</f>
        <v>375.79999999999995</v>
      </c>
      <c r="AK599" s="452" t="s">
        <v>797</v>
      </c>
      <c r="AL599" s="107" t="s">
        <v>2732</v>
      </c>
      <c r="AN599" s="65">
        <f>$AQO$856</f>
        <v>298</v>
      </c>
      <c r="AO599" s="452" t="s">
        <v>797</v>
      </c>
      <c r="AP599" s="107" t="s">
        <v>180</v>
      </c>
      <c r="AR599" s="65">
        <f>$ZP$862</f>
        <v>332.79999999999995</v>
      </c>
      <c r="AS599" s="452" t="s">
        <v>797</v>
      </c>
      <c r="AT599" s="285" t="s">
        <v>23</v>
      </c>
      <c r="AW599" s="65">
        <f>$OW$868</f>
        <v>299.3</v>
      </c>
    </row>
    <row r="600" spans="1:49" s="34" customFormat="1" ht="15.75" customHeight="1">
      <c r="A600" s="452" t="s">
        <v>798</v>
      </c>
      <c r="B600" s="285" t="s">
        <v>1661</v>
      </c>
      <c r="D600" s="65">
        <f>$CT$802</f>
        <v>5332.3</v>
      </c>
      <c r="E600" s="452" t="s">
        <v>798</v>
      </c>
      <c r="F600" s="284" t="s">
        <v>142</v>
      </c>
      <c r="H600" s="65">
        <f>$DU$808</f>
        <v>3446.5999999999995</v>
      </c>
      <c r="I600" s="452" t="s">
        <v>798</v>
      </c>
      <c r="J600" s="107" t="s">
        <v>2732</v>
      </c>
      <c r="L600" s="65">
        <f>$AQO$814</f>
        <v>2786.0999999999995</v>
      </c>
      <c r="M600" s="452" t="s">
        <v>798</v>
      </c>
      <c r="N600" s="107" t="s">
        <v>2709</v>
      </c>
      <c r="P600" s="65">
        <f>$ANL$820</f>
        <v>1002.8</v>
      </c>
      <c r="Q600" s="452" t="s">
        <v>798</v>
      </c>
      <c r="R600" s="107" t="s">
        <v>683</v>
      </c>
      <c r="T600" s="65">
        <f>$Z$826</f>
        <v>1870.6999999999998</v>
      </c>
      <c r="U600" s="452" t="s">
        <v>798</v>
      </c>
      <c r="V600" s="107" t="s">
        <v>2220</v>
      </c>
      <c r="X600" s="65">
        <f>$YF$832</f>
        <v>921.4</v>
      </c>
      <c r="Y600" s="452" t="s">
        <v>798</v>
      </c>
      <c r="Z600" s="284" t="s">
        <v>3622</v>
      </c>
      <c r="AB600" s="65">
        <f>$AZX$838</f>
        <v>673</v>
      </c>
      <c r="AC600" s="452" t="s">
        <v>798</v>
      </c>
      <c r="AD600" s="284" t="s">
        <v>3642</v>
      </c>
      <c r="AF600" s="65">
        <f>$BHE$844</f>
        <v>515.6</v>
      </c>
      <c r="AG600" s="452" t="s">
        <v>798</v>
      </c>
      <c r="AH600" s="107" t="s">
        <v>2216</v>
      </c>
      <c r="AJ600" s="65">
        <f>$TA$850</f>
        <v>373.59999999999997</v>
      </c>
      <c r="AK600" s="452" t="s">
        <v>798</v>
      </c>
      <c r="AL600" s="107" t="s">
        <v>654</v>
      </c>
      <c r="AN600" s="65">
        <f>$HP$856</f>
        <v>297.39999999999998</v>
      </c>
      <c r="AO600" s="452" t="s">
        <v>798</v>
      </c>
      <c r="AP600" s="284" t="s">
        <v>3649</v>
      </c>
      <c r="AR600" s="65">
        <f>$AZF$862</f>
        <v>331.2</v>
      </c>
      <c r="AS600" s="452" t="s">
        <v>798</v>
      </c>
      <c r="AT600" s="107" t="s">
        <v>3616</v>
      </c>
      <c r="AW600" s="65">
        <f>$AXM$868</f>
        <v>294.7</v>
      </c>
    </row>
    <row r="601" spans="1:49" s="34" customFormat="1" ht="15.75" customHeight="1">
      <c r="A601" s="452" t="s">
        <v>799</v>
      </c>
      <c r="B601" s="107" t="s">
        <v>2832</v>
      </c>
      <c r="D601" s="65">
        <f>$AGW$802</f>
        <v>5312.8</v>
      </c>
      <c r="E601" s="452" t="s">
        <v>799</v>
      </c>
      <c r="F601" s="285" t="s">
        <v>23</v>
      </c>
      <c r="H601" s="65">
        <f>$OW$808</f>
        <v>3443.0999999999995</v>
      </c>
      <c r="I601" s="452" t="s">
        <v>799</v>
      </c>
      <c r="J601" s="107" t="s">
        <v>2714</v>
      </c>
      <c r="L601" s="65">
        <f>$AQF$814</f>
        <v>2737.8</v>
      </c>
      <c r="M601" s="452" t="s">
        <v>799</v>
      </c>
      <c r="N601" s="284" t="s">
        <v>3649</v>
      </c>
      <c r="P601" s="65">
        <f>$AZF$820</f>
        <v>999.1</v>
      </c>
      <c r="Q601" s="452" t="s">
        <v>799</v>
      </c>
      <c r="R601" s="284" t="s">
        <v>3642</v>
      </c>
      <c r="T601" s="65">
        <f>$BHE$826</f>
        <v>1868.9</v>
      </c>
      <c r="U601" s="452" t="s">
        <v>799</v>
      </c>
      <c r="V601" s="107" t="s">
        <v>2729</v>
      </c>
      <c r="X601" s="65">
        <f>$AIG$832</f>
        <v>914.4</v>
      </c>
      <c r="Y601" s="452" t="s">
        <v>799</v>
      </c>
      <c r="Z601" s="284" t="s">
        <v>3637</v>
      </c>
      <c r="AB601" s="65">
        <f>$BFC$838</f>
        <v>672.39999999999986</v>
      </c>
      <c r="AC601" s="452" t="s">
        <v>799</v>
      </c>
      <c r="AD601" s="285" t="s">
        <v>11</v>
      </c>
      <c r="AF601" s="65">
        <f>$FE$844</f>
        <v>514.59999999999991</v>
      </c>
      <c r="AG601" s="452" t="s">
        <v>799</v>
      </c>
      <c r="AH601" s="107" t="s">
        <v>2725</v>
      </c>
      <c r="AJ601" s="65">
        <f>$AIP$850</f>
        <v>371.90000000000003</v>
      </c>
      <c r="AK601" s="452" t="s">
        <v>799</v>
      </c>
      <c r="AL601" s="107" t="s">
        <v>153</v>
      </c>
      <c r="AN601" s="65">
        <f>$SR$856</f>
        <v>293.3</v>
      </c>
      <c r="AO601" s="452" t="s">
        <v>799</v>
      </c>
      <c r="AP601" s="285" t="s">
        <v>1665</v>
      </c>
      <c r="AR601" s="65">
        <f>$VU$862</f>
        <v>322.90000000000003</v>
      </c>
      <c r="AS601" s="452" t="s">
        <v>799</v>
      </c>
      <c r="AT601" s="284" t="s">
        <v>3641</v>
      </c>
      <c r="AW601" s="65">
        <f>$BGV$868</f>
        <v>292.79999999999995</v>
      </c>
    </row>
    <row r="602" spans="1:49" s="34" customFormat="1" ht="15.75" customHeight="1">
      <c r="A602" s="452" t="s">
        <v>800</v>
      </c>
      <c r="B602" s="284" t="s">
        <v>3623</v>
      </c>
      <c r="D602" s="65">
        <f>$BAG$802</f>
        <v>5311.6</v>
      </c>
      <c r="E602" s="452" t="s">
        <v>800</v>
      </c>
      <c r="F602" s="285" t="s">
        <v>1661</v>
      </c>
      <c r="H602" s="65">
        <f>$CT$808</f>
        <v>3434.0999999999995</v>
      </c>
      <c r="I602" s="452" t="s">
        <v>800</v>
      </c>
      <c r="J602" s="107" t="s">
        <v>2711</v>
      </c>
      <c r="L602" s="65">
        <f>$AKR$814</f>
        <v>2734.9</v>
      </c>
      <c r="M602" s="452" t="s">
        <v>800</v>
      </c>
      <c r="N602" s="107" t="s">
        <v>651</v>
      </c>
      <c r="P602" s="65">
        <f>$DL$820</f>
        <v>996.09999999999991</v>
      </c>
      <c r="Q602" s="452" t="s">
        <v>800</v>
      </c>
      <c r="R602" s="107" t="s">
        <v>669</v>
      </c>
      <c r="T602" s="65">
        <f>$ML$826</f>
        <v>1843.9</v>
      </c>
      <c r="U602" s="452" t="s">
        <v>800</v>
      </c>
      <c r="V602" s="107" t="s">
        <v>2212</v>
      </c>
      <c r="X602" s="65">
        <f>$XW$832</f>
        <v>913.39999999999986</v>
      </c>
      <c r="Y602" s="452" t="s">
        <v>800</v>
      </c>
      <c r="Z602" s="107" t="s">
        <v>700</v>
      </c>
      <c r="AB602" s="65">
        <f>$NV$838</f>
        <v>667</v>
      </c>
      <c r="AC602" s="452" t="s">
        <v>800</v>
      </c>
      <c r="AD602" s="107" t="s">
        <v>651</v>
      </c>
      <c r="AF602" s="65">
        <f>$DL$844</f>
        <v>513.80000000000007</v>
      </c>
      <c r="AG602" s="452" t="s">
        <v>800</v>
      </c>
      <c r="AH602" s="107" t="s">
        <v>2717</v>
      </c>
      <c r="AJ602" s="65">
        <f>$ANC$850</f>
        <v>367.2</v>
      </c>
      <c r="AK602" s="452" t="s">
        <v>800</v>
      </c>
      <c r="AL602" s="284" t="s">
        <v>3630</v>
      </c>
      <c r="AN602" s="65">
        <f>$BCR$856</f>
        <v>291.60000000000002</v>
      </c>
      <c r="AO602" s="452" t="s">
        <v>800</v>
      </c>
      <c r="AP602" s="284" t="s">
        <v>3637</v>
      </c>
      <c r="AR602" s="65">
        <f>$BFC$862</f>
        <v>319.5</v>
      </c>
      <c r="AS602" s="452" t="s">
        <v>800</v>
      </c>
      <c r="AT602" s="106" t="s">
        <v>1342</v>
      </c>
      <c r="AW602" s="65">
        <f>$IH$868</f>
        <v>288.09999999999997</v>
      </c>
    </row>
    <row r="603" spans="1:49" s="34" customFormat="1" ht="15.75" customHeight="1">
      <c r="A603" s="452" t="s">
        <v>801</v>
      </c>
      <c r="B603" s="106" t="s">
        <v>1337</v>
      </c>
      <c r="D603" s="65">
        <f>$H$802</f>
        <v>5305.4</v>
      </c>
      <c r="E603" s="452" t="s">
        <v>801</v>
      </c>
      <c r="F603" s="285" t="s">
        <v>1664</v>
      </c>
      <c r="H603" s="65">
        <f>$QG$808</f>
        <v>3410.9999999999995</v>
      </c>
      <c r="I603" s="452" t="s">
        <v>801</v>
      </c>
      <c r="J603" s="107" t="s">
        <v>686</v>
      </c>
      <c r="L603" s="65">
        <f>$PX$814</f>
        <v>2733.2</v>
      </c>
      <c r="M603" s="452" t="s">
        <v>801</v>
      </c>
      <c r="N603" s="107" t="s">
        <v>654</v>
      </c>
      <c r="P603" s="65">
        <f>$HP$820</f>
        <v>985.4</v>
      </c>
      <c r="Q603" s="452" t="s">
        <v>801</v>
      </c>
      <c r="R603" s="107" t="s">
        <v>3627</v>
      </c>
      <c r="T603" s="65">
        <f>$BBQ$826</f>
        <v>1829.6</v>
      </c>
      <c r="U603" s="452" t="s">
        <v>801</v>
      </c>
      <c r="V603" s="284" t="s">
        <v>3642</v>
      </c>
      <c r="X603" s="65">
        <f>$BHE$832</f>
        <v>910.3</v>
      </c>
      <c r="Y603" s="452" t="s">
        <v>801</v>
      </c>
      <c r="Z603" s="107" t="s">
        <v>2717</v>
      </c>
      <c r="AB603" s="65">
        <f>$ANC$838</f>
        <v>639.59999999999991</v>
      </c>
      <c r="AC603" s="452" t="s">
        <v>801</v>
      </c>
      <c r="AD603" s="285" t="s">
        <v>1664</v>
      </c>
      <c r="AF603" s="65">
        <f>$QG$844</f>
        <v>512.20000000000005</v>
      </c>
      <c r="AG603" s="452" t="s">
        <v>801</v>
      </c>
      <c r="AH603" s="106" t="s">
        <v>1345</v>
      </c>
      <c r="AJ603" s="65">
        <f>$PO$850</f>
        <v>365.20000000000005</v>
      </c>
      <c r="AK603" s="452" t="s">
        <v>801</v>
      </c>
      <c r="AL603" s="284" t="s">
        <v>3636</v>
      </c>
      <c r="AN603" s="65">
        <f>$BET$856</f>
        <v>291.09999999999997</v>
      </c>
      <c r="AO603" s="452" t="s">
        <v>801</v>
      </c>
      <c r="AP603" s="284" t="s">
        <v>3639</v>
      </c>
      <c r="AR603" s="65">
        <f>$BFU$862</f>
        <v>298.3</v>
      </c>
      <c r="AS603" s="452" t="s">
        <v>801</v>
      </c>
      <c r="AT603" s="107" t="s">
        <v>2201</v>
      </c>
      <c r="AW603" s="65">
        <f>$ABI$868</f>
        <v>287</v>
      </c>
    </row>
    <row r="604" spans="1:49" s="34" customFormat="1" ht="15.75" customHeight="1">
      <c r="A604" s="452" t="s">
        <v>802</v>
      </c>
      <c r="B604" s="285" t="s">
        <v>1753</v>
      </c>
      <c r="D604" s="65">
        <f>$NM$802</f>
        <v>5283.4</v>
      </c>
      <c r="E604" s="452" t="s">
        <v>802</v>
      </c>
      <c r="F604" s="284" t="s">
        <v>3629</v>
      </c>
      <c r="H604" s="65">
        <f>$BCI$808</f>
        <v>3409.1</v>
      </c>
      <c r="I604" s="452" t="s">
        <v>802</v>
      </c>
      <c r="J604" s="284" t="s">
        <v>3625</v>
      </c>
      <c r="L604" s="65">
        <f>$BAY$814</f>
        <v>2708.8</v>
      </c>
      <c r="M604" s="452" t="s">
        <v>802</v>
      </c>
      <c r="N604" s="107" t="s">
        <v>675</v>
      </c>
      <c r="P604" s="65">
        <f>$MC$820</f>
        <v>981.9</v>
      </c>
      <c r="Q604" s="452" t="s">
        <v>802</v>
      </c>
      <c r="R604" s="107" t="s">
        <v>2728</v>
      </c>
      <c r="T604" s="65">
        <f>$AGN$826</f>
        <v>1828.4</v>
      </c>
      <c r="U604" s="452" t="s">
        <v>802</v>
      </c>
      <c r="V604" s="107" t="s">
        <v>2730</v>
      </c>
      <c r="X604" s="65">
        <f>$AOD$832</f>
        <v>909.80000000000007</v>
      </c>
      <c r="Y604" s="452" t="s">
        <v>802</v>
      </c>
      <c r="Z604" s="284" t="s">
        <v>3625</v>
      </c>
      <c r="AB604" s="65">
        <f>$BAY$838</f>
        <v>638</v>
      </c>
      <c r="AC604" s="452" t="s">
        <v>802</v>
      </c>
      <c r="AD604" s="285" t="s">
        <v>1690</v>
      </c>
      <c r="AF604" s="65">
        <f>$ZG$844</f>
        <v>503.5</v>
      </c>
      <c r="AG604" s="452" t="s">
        <v>802</v>
      </c>
      <c r="AH604" s="107" t="s">
        <v>2209</v>
      </c>
      <c r="AJ604" s="65">
        <f>$AAZ$850</f>
        <v>363.4</v>
      </c>
      <c r="AK604" s="452" t="s">
        <v>802</v>
      </c>
      <c r="AL604" s="107" t="s">
        <v>154</v>
      </c>
      <c r="AN604" s="65">
        <f>$AR$856</f>
        <v>289.60000000000002</v>
      </c>
      <c r="AO604" s="452" t="s">
        <v>802</v>
      </c>
      <c r="AP604" s="107" t="s">
        <v>2707</v>
      </c>
      <c r="AR604" s="65">
        <f>$ALJ$862</f>
        <v>297.60000000000002</v>
      </c>
      <c r="AS604" s="452" t="s">
        <v>802</v>
      </c>
      <c r="AT604" s="285" t="s">
        <v>25</v>
      </c>
      <c r="AW604" s="65">
        <f>$BA$868</f>
        <v>285.39999999999998</v>
      </c>
    </row>
    <row r="605" spans="1:49" s="34" customFormat="1" ht="15.75" customHeight="1">
      <c r="A605" s="452" t="s">
        <v>803</v>
      </c>
      <c r="B605" s="107" t="s">
        <v>2717</v>
      </c>
      <c r="D605" s="65">
        <f>$ANC$802</f>
        <v>5283.2</v>
      </c>
      <c r="E605" s="452" t="s">
        <v>803</v>
      </c>
      <c r="F605" s="107" t="s">
        <v>2848</v>
      </c>
      <c r="H605" s="65">
        <f>$AJH$808</f>
        <v>3393.3999999999996</v>
      </c>
      <c r="I605" s="452" t="s">
        <v>803</v>
      </c>
      <c r="J605" s="284" t="s">
        <v>3615</v>
      </c>
      <c r="L605" s="65">
        <f>$AXD$814</f>
        <v>2708.2999999999997</v>
      </c>
      <c r="M605" s="452" t="s">
        <v>803</v>
      </c>
      <c r="N605" s="285" t="s">
        <v>1653</v>
      </c>
      <c r="P605" s="65">
        <f>$FW$820</f>
        <v>976.8</v>
      </c>
      <c r="Q605" s="452" t="s">
        <v>803</v>
      </c>
      <c r="R605" s="107" t="s">
        <v>675</v>
      </c>
      <c r="T605" s="65">
        <f>$MC$826</f>
        <v>1807.4</v>
      </c>
      <c r="U605" s="452" t="s">
        <v>803</v>
      </c>
      <c r="V605" s="284" t="s">
        <v>3635</v>
      </c>
      <c r="X605" s="65">
        <f>$BEK$832</f>
        <v>909.6</v>
      </c>
      <c r="Y605" s="452" t="s">
        <v>803</v>
      </c>
      <c r="Z605" s="284" t="s">
        <v>3641</v>
      </c>
      <c r="AB605" s="65">
        <f>$BGV$838</f>
        <v>637.9</v>
      </c>
      <c r="AC605" s="452" t="s">
        <v>803</v>
      </c>
      <c r="AD605" s="284" t="s">
        <v>3628</v>
      </c>
      <c r="AF605" s="65">
        <f>$BBZ$844</f>
        <v>501.59999999999997</v>
      </c>
      <c r="AG605" s="452" t="s">
        <v>803</v>
      </c>
      <c r="AH605" s="107" t="s">
        <v>3679</v>
      </c>
      <c r="AJ605" s="65">
        <f>$BGD$850</f>
        <v>356.40000000000003</v>
      </c>
      <c r="AK605" s="452" t="s">
        <v>803</v>
      </c>
      <c r="AL605" s="285" t="s">
        <v>31</v>
      </c>
      <c r="AN605" s="65">
        <f>$CB$856</f>
        <v>288.3</v>
      </c>
      <c r="AO605" s="452" t="s">
        <v>803</v>
      </c>
      <c r="AP605" s="107" t="s">
        <v>2734</v>
      </c>
      <c r="AR605" s="65">
        <f>$ALS$862</f>
        <v>293.3</v>
      </c>
      <c r="AS605" s="452" t="s">
        <v>803</v>
      </c>
      <c r="AT605" s="284" t="s">
        <v>3629</v>
      </c>
      <c r="AW605" s="65">
        <f>$BCI$868</f>
        <v>284.2</v>
      </c>
    </row>
    <row r="606" spans="1:49" s="34" customFormat="1" ht="15.75" customHeight="1">
      <c r="A606" s="452" t="s">
        <v>804</v>
      </c>
      <c r="B606" s="107" t="s">
        <v>2710</v>
      </c>
      <c r="D606" s="65">
        <f>$ALA$802</f>
        <v>5283.2</v>
      </c>
      <c r="E606" s="452" t="s">
        <v>804</v>
      </c>
      <c r="F606" s="285" t="s">
        <v>1656</v>
      </c>
      <c r="H606" s="65">
        <f>$ASH$808</f>
        <v>3371.5999999999995</v>
      </c>
      <c r="I606" s="452" t="s">
        <v>804</v>
      </c>
      <c r="J606" s="106" t="s">
        <v>1342</v>
      </c>
      <c r="L606" s="65">
        <f>$IH$814</f>
        <v>2696.9000000000005</v>
      </c>
      <c r="M606" s="452" t="s">
        <v>804</v>
      </c>
      <c r="N606" s="107" t="s">
        <v>2711</v>
      </c>
      <c r="P606" s="65">
        <f>$AKR$820</f>
        <v>972.7</v>
      </c>
      <c r="Q606" s="452" t="s">
        <v>804</v>
      </c>
      <c r="R606" s="285" t="s">
        <v>1656</v>
      </c>
      <c r="T606" s="65">
        <f>$ASH$826</f>
        <v>1788.4999999999998</v>
      </c>
      <c r="U606" s="452" t="s">
        <v>804</v>
      </c>
      <c r="V606" s="107" t="s">
        <v>2721</v>
      </c>
      <c r="X606" s="65">
        <f>$AMT$832</f>
        <v>905</v>
      </c>
      <c r="Y606" s="452" t="s">
        <v>804</v>
      </c>
      <c r="Z606" s="284" t="s">
        <v>3624</v>
      </c>
      <c r="AB606" s="65">
        <f>$BAP$838</f>
        <v>628.80000000000007</v>
      </c>
      <c r="AC606" s="452" t="s">
        <v>804</v>
      </c>
      <c r="AD606" s="284" t="s">
        <v>3615</v>
      </c>
      <c r="AF606" s="65">
        <f>$AXD$844</f>
        <v>497.3</v>
      </c>
      <c r="AG606" s="452" t="s">
        <v>804</v>
      </c>
      <c r="AH606" s="285" t="s">
        <v>1653</v>
      </c>
      <c r="AJ606" s="65">
        <f>$FW$850</f>
        <v>354.30000000000007</v>
      </c>
      <c r="AK606" s="452" t="s">
        <v>804</v>
      </c>
      <c r="AL606" s="107" t="s">
        <v>2728</v>
      </c>
      <c r="AN606" s="65">
        <f>$AGN$856</f>
        <v>285.70000000000005</v>
      </c>
      <c r="AO606" s="452" t="s">
        <v>804</v>
      </c>
      <c r="AP606" s="107" t="s">
        <v>686</v>
      </c>
      <c r="AR606" s="65">
        <f>$PX$862</f>
        <v>292.60000000000002</v>
      </c>
      <c r="AS606" s="452" t="s">
        <v>804</v>
      </c>
      <c r="AT606" s="107" t="s">
        <v>180</v>
      </c>
      <c r="AW606" s="65">
        <f>$ZP$868</f>
        <v>284.10000000000002</v>
      </c>
    </row>
    <row r="607" spans="1:49" s="34" customFormat="1" ht="15.75" customHeight="1">
      <c r="A607" s="452" t="s">
        <v>805</v>
      </c>
      <c r="B607" s="107" t="s">
        <v>2732</v>
      </c>
      <c r="D607" s="65">
        <f>$AQO$802</f>
        <v>5255.7999999999993</v>
      </c>
      <c r="E607" s="452" t="s">
        <v>805</v>
      </c>
      <c r="F607" s="284" t="s">
        <v>3628</v>
      </c>
      <c r="H607" s="65">
        <f>$BBZ$808</f>
        <v>3366.4999999999995</v>
      </c>
      <c r="I607" s="452" t="s">
        <v>805</v>
      </c>
      <c r="J607" s="284" t="s">
        <v>3649</v>
      </c>
      <c r="L607" s="65">
        <f>$AZF$814</f>
        <v>2693.5</v>
      </c>
      <c r="M607" s="452" t="s">
        <v>805</v>
      </c>
      <c r="N607" s="107" t="s">
        <v>2197</v>
      </c>
      <c r="P607" s="65">
        <f>$ADK$820</f>
        <v>948.19999999999993</v>
      </c>
      <c r="Q607" s="452" t="s">
        <v>805</v>
      </c>
      <c r="R607" s="107" t="s">
        <v>2202</v>
      </c>
      <c r="T607" s="65">
        <f>$YO$826</f>
        <v>1788.3</v>
      </c>
      <c r="U607" s="452" t="s">
        <v>805</v>
      </c>
      <c r="V607" s="107" t="s">
        <v>2196</v>
      </c>
      <c r="X607" s="65">
        <f>$WV$832</f>
        <v>901.9</v>
      </c>
      <c r="Y607" s="452" t="s">
        <v>805</v>
      </c>
      <c r="Z607" s="107" t="s">
        <v>2730</v>
      </c>
      <c r="AB607" s="65">
        <f>$AOD$838</f>
        <v>628.29999999999995</v>
      </c>
      <c r="AC607" s="452" t="s">
        <v>805</v>
      </c>
      <c r="AD607" s="107" t="s">
        <v>2713</v>
      </c>
      <c r="AF607" s="65">
        <f>$AJZ$844</f>
        <v>493.7</v>
      </c>
      <c r="AG607" s="452" t="s">
        <v>805</v>
      </c>
      <c r="AH607" s="106" t="s">
        <v>1342</v>
      </c>
      <c r="AJ607" s="65">
        <f>$IH$850</f>
        <v>351.3</v>
      </c>
      <c r="AK607" s="452" t="s">
        <v>805</v>
      </c>
      <c r="AL607" s="284" t="s">
        <v>3639</v>
      </c>
      <c r="AN607" s="65">
        <f>$BFU$856</f>
        <v>282.2</v>
      </c>
      <c r="AO607" s="452" t="s">
        <v>805</v>
      </c>
      <c r="AP607" s="107" t="s">
        <v>2733</v>
      </c>
      <c r="AR607" s="65">
        <f>$ANU$862</f>
        <v>288.8</v>
      </c>
      <c r="AS607" s="452" t="s">
        <v>805</v>
      </c>
      <c r="AT607" s="107" t="s">
        <v>3679</v>
      </c>
      <c r="AW607" s="65">
        <f>$BGD$868</f>
        <v>283.7</v>
      </c>
    </row>
    <row r="608" spans="1:49" s="34" customFormat="1" ht="15.75" customHeight="1">
      <c r="A608" s="452" t="s">
        <v>806</v>
      </c>
      <c r="B608" s="107" t="s">
        <v>3627</v>
      </c>
      <c r="D608" s="65">
        <f>$BBQ$802</f>
        <v>5255.2</v>
      </c>
      <c r="E608" s="452" t="s">
        <v>806</v>
      </c>
      <c r="F608" s="284" t="s">
        <v>3640</v>
      </c>
      <c r="H608" s="65">
        <f>$BGM$808</f>
        <v>3364.2</v>
      </c>
      <c r="I608" s="452" t="s">
        <v>806</v>
      </c>
      <c r="J608" s="284" t="s">
        <v>3621</v>
      </c>
      <c r="L608" s="65">
        <f>$AZO$814</f>
        <v>2685.3999999999996</v>
      </c>
      <c r="M608" s="452" t="s">
        <v>806</v>
      </c>
      <c r="N608" s="107" t="s">
        <v>2725</v>
      </c>
      <c r="P608" s="65">
        <f>$AIP$820</f>
        <v>942.5</v>
      </c>
      <c r="Q608" s="452" t="s">
        <v>806</v>
      </c>
      <c r="R608" s="285" t="s">
        <v>1667</v>
      </c>
      <c r="T608" s="65">
        <f>$VC$826</f>
        <v>1781.8</v>
      </c>
      <c r="U608" s="452" t="s">
        <v>806</v>
      </c>
      <c r="V608" s="107" t="s">
        <v>638</v>
      </c>
      <c r="X608" s="65">
        <f>$JI$832</f>
        <v>888.7</v>
      </c>
      <c r="Y608" s="452" t="s">
        <v>806</v>
      </c>
      <c r="Z608" s="285" t="s">
        <v>1671</v>
      </c>
      <c r="AB608" s="65">
        <f>$RQ$838</f>
        <v>619.20000000000005</v>
      </c>
      <c r="AC608" s="452" t="s">
        <v>806</v>
      </c>
      <c r="AD608" s="107" t="s">
        <v>668</v>
      </c>
      <c r="AF608" s="65">
        <f>$SI$844</f>
        <v>490.2</v>
      </c>
      <c r="AG608" s="452" t="s">
        <v>806</v>
      </c>
      <c r="AH608" s="285" t="s">
        <v>1690</v>
      </c>
      <c r="AJ608" s="65">
        <f>$ZG$850</f>
        <v>349.4</v>
      </c>
      <c r="AK608" s="452" t="s">
        <v>806</v>
      </c>
      <c r="AL608" s="284" t="s">
        <v>3626</v>
      </c>
      <c r="AN608" s="65">
        <f>$BBH$856</f>
        <v>280.10000000000002</v>
      </c>
      <c r="AO608" s="452" t="s">
        <v>806</v>
      </c>
      <c r="AP608" s="284" t="s">
        <v>3619</v>
      </c>
      <c r="AR608" s="65">
        <f>$AYN$862</f>
        <v>276.89999999999998</v>
      </c>
      <c r="AS608" s="452" t="s">
        <v>806</v>
      </c>
      <c r="AT608" s="285" t="s">
        <v>31</v>
      </c>
      <c r="AW608" s="65">
        <f>$CB$868</f>
        <v>282.59999999999997</v>
      </c>
    </row>
    <row r="609" spans="1:49" s="34" customFormat="1" ht="15.75" customHeight="1">
      <c r="A609" s="452" t="s">
        <v>807</v>
      </c>
      <c r="B609" s="284" t="s">
        <v>3640</v>
      </c>
      <c r="D609" s="65">
        <f>$BGM$802</f>
        <v>5248</v>
      </c>
      <c r="E609" s="452" t="s">
        <v>807</v>
      </c>
      <c r="F609" s="107" t="s">
        <v>700</v>
      </c>
      <c r="H609" s="65">
        <f>$NV$808</f>
        <v>3352.6</v>
      </c>
      <c r="I609" s="452" t="s">
        <v>807</v>
      </c>
      <c r="J609" s="107" t="s">
        <v>2722</v>
      </c>
      <c r="L609" s="65">
        <f>$AIY$814</f>
        <v>2671.3</v>
      </c>
      <c r="M609" s="452" t="s">
        <v>807</v>
      </c>
      <c r="N609" s="284" t="s">
        <v>3629</v>
      </c>
      <c r="P609" s="65">
        <f>$BCI$820</f>
        <v>932.5</v>
      </c>
      <c r="Q609" s="452" t="s">
        <v>807</v>
      </c>
      <c r="R609" s="284" t="s">
        <v>3637</v>
      </c>
      <c r="T609" s="65">
        <f>$BFC$826</f>
        <v>1775.6999999999998</v>
      </c>
      <c r="U609" s="452" t="s">
        <v>807</v>
      </c>
      <c r="V609" s="285" t="s">
        <v>23</v>
      </c>
      <c r="X609" s="65">
        <f>$OW$832</f>
        <v>887.59999999999991</v>
      </c>
      <c r="Y609" s="452" t="s">
        <v>807</v>
      </c>
      <c r="Z609" s="107" t="s">
        <v>2715</v>
      </c>
      <c r="AB609" s="65">
        <f>$AHO$838</f>
        <v>609.30000000000007</v>
      </c>
      <c r="AC609" s="452" t="s">
        <v>807</v>
      </c>
      <c r="AD609" s="284" t="s">
        <v>3620</v>
      </c>
      <c r="AF609" s="65">
        <f>$AYW$844</f>
        <v>486.59999999999997</v>
      </c>
      <c r="AG609" s="452" t="s">
        <v>807</v>
      </c>
      <c r="AH609" s="107" t="s">
        <v>154</v>
      </c>
      <c r="AJ609" s="65">
        <f>$AR$850</f>
        <v>348.30000000000007</v>
      </c>
      <c r="AK609" s="452" t="s">
        <v>807</v>
      </c>
      <c r="AL609" s="107" t="s">
        <v>675</v>
      </c>
      <c r="AN609" s="65">
        <f>$MC$856</f>
        <v>279.39999999999998</v>
      </c>
      <c r="AO609" s="452" t="s">
        <v>807</v>
      </c>
      <c r="AP609" s="107" t="s">
        <v>2196</v>
      </c>
      <c r="AR609" s="65">
        <f>$WV$862</f>
        <v>275.7</v>
      </c>
      <c r="AS609" s="452" t="s">
        <v>807</v>
      </c>
      <c r="AT609" s="107" t="s">
        <v>2202</v>
      </c>
      <c r="AW609" s="65">
        <f>$YO$868</f>
        <v>280.10000000000002</v>
      </c>
    </row>
    <row r="610" spans="1:49" s="34" customFormat="1" ht="15.75" customHeight="1">
      <c r="A610" s="452" t="s">
        <v>808</v>
      </c>
      <c r="B610" s="285" t="s">
        <v>33</v>
      </c>
      <c r="D610" s="65">
        <f>$CK$802</f>
        <v>5244</v>
      </c>
      <c r="E610" s="452" t="s">
        <v>808</v>
      </c>
      <c r="F610" s="107" t="s">
        <v>2729</v>
      </c>
      <c r="H610" s="65">
        <f>$AIG$808</f>
        <v>3320.6999999999994</v>
      </c>
      <c r="I610" s="452" t="s">
        <v>808</v>
      </c>
      <c r="J610" s="107" t="s">
        <v>694</v>
      </c>
      <c r="L610" s="65">
        <f>$RH$814</f>
        <v>2611.3000000000002</v>
      </c>
      <c r="M610" s="452" t="s">
        <v>808</v>
      </c>
      <c r="N610" s="284" t="s">
        <v>3630</v>
      </c>
      <c r="P610" s="65">
        <f>$BCR$820</f>
        <v>928.99999999999989</v>
      </c>
      <c r="Q610" s="452" t="s">
        <v>808</v>
      </c>
      <c r="R610" s="285" t="s">
        <v>25</v>
      </c>
      <c r="T610" s="65">
        <f>$BA$826</f>
        <v>1770.2</v>
      </c>
      <c r="U610" s="452" t="s">
        <v>808</v>
      </c>
      <c r="V610" s="107" t="s">
        <v>2712</v>
      </c>
      <c r="X610" s="65">
        <f>$AHF$832</f>
        <v>887.4</v>
      </c>
      <c r="Y610" s="452" t="s">
        <v>808</v>
      </c>
      <c r="Z610" s="107" t="s">
        <v>704</v>
      </c>
      <c r="AB610" s="65">
        <f>$DC$838</f>
        <v>608.90000000000009</v>
      </c>
      <c r="AC610" s="452" t="s">
        <v>808</v>
      </c>
      <c r="AD610" s="106" t="s">
        <v>1345</v>
      </c>
      <c r="AF610" s="65">
        <f>$PO$844</f>
        <v>484.7</v>
      </c>
      <c r="AG610" s="452" t="s">
        <v>808</v>
      </c>
      <c r="AH610" s="107" t="s">
        <v>2202</v>
      </c>
      <c r="AJ610" s="65">
        <f>$YO$850</f>
        <v>347.4</v>
      </c>
      <c r="AK610" s="452" t="s">
        <v>808</v>
      </c>
      <c r="AL610" s="284" t="s">
        <v>3633</v>
      </c>
      <c r="AN610" s="65">
        <f>$BDS$856</f>
        <v>276.69999999999993</v>
      </c>
      <c r="AO610" s="452" t="s">
        <v>808</v>
      </c>
      <c r="AP610" s="285" t="s">
        <v>1753</v>
      </c>
      <c r="AR610" s="65">
        <f>$NM$862</f>
        <v>275.7</v>
      </c>
      <c r="AS610" s="452" t="s">
        <v>808</v>
      </c>
      <c r="AT610" s="107" t="s">
        <v>654</v>
      </c>
      <c r="AW610" s="65">
        <f>$HP$868</f>
        <v>272</v>
      </c>
    </row>
    <row r="611" spans="1:49" s="34" customFormat="1" ht="15.75" customHeight="1">
      <c r="A611" s="452" t="s">
        <v>809</v>
      </c>
      <c r="B611" s="107" t="s">
        <v>2210</v>
      </c>
      <c r="D611" s="65">
        <f>$XE$802</f>
        <v>5241.8</v>
      </c>
      <c r="E611" s="452" t="s">
        <v>809</v>
      </c>
      <c r="F611" s="285" t="s">
        <v>1753</v>
      </c>
      <c r="H611" s="65">
        <f>$NM$808</f>
        <v>3319.8999999999996</v>
      </c>
      <c r="I611" s="452" t="s">
        <v>809</v>
      </c>
      <c r="J611" s="107" t="s">
        <v>3679</v>
      </c>
      <c r="L611" s="65">
        <f>$BGD$814</f>
        <v>2590.8000000000002</v>
      </c>
      <c r="M611" s="452" t="s">
        <v>809</v>
      </c>
      <c r="N611" s="107" t="s">
        <v>3616</v>
      </c>
      <c r="P611" s="65">
        <f>$AXM$820</f>
        <v>926</v>
      </c>
      <c r="Q611" s="452" t="s">
        <v>809</v>
      </c>
      <c r="R611" s="107" t="s">
        <v>2216</v>
      </c>
      <c r="T611" s="65">
        <f>$TA$826</f>
        <v>1766.8000000000002</v>
      </c>
      <c r="U611" s="452" t="s">
        <v>809</v>
      </c>
      <c r="V611" s="285" t="s">
        <v>1655</v>
      </c>
      <c r="X611" s="65">
        <f>$ED$832</f>
        <v>885.40000000000009</v>
      </c>
      <c r="Y611" s="452" t="s">
        <v>809</v>
      </c>
      <c r="Z611" s="107" t="s">
        <v>2200</v>
      </c>
      <c r="AB611" s="65">
        <f>$ZY$838</f>
        <v>608.5</v>
      </c>
      <c r="AC611" s="452" t="s">
        <v>809</v>
      </c>
      <c r="AD611" s="107" t="s">
        <v>653</v>
      </c>
      <c r="AF611" s="65">
        <f>$IZ$844</f>
        <v>484</v>
      </c>
      <c r="AG611" s="452" t="s">
        <v>809</v>
      </c>
      <c r="AH611" s="107" t="s">
        <v>2714</v>
      </c>
      <c r="AJ611" s="65">
        <f>$AQF$850</f>
        <v>338.2</v>
      </c>
      <c r="AK611" s="452" t="s">
        <v>809</v>
      </c>
      <c r="AL611" s="107" t="s">
        <v>2719</v>
      </c>
      <c r="AN611" s="65">
        <f>$AJQ$856</f>
        <v>274</v>
      </c>
      <c r="AO611" s="452" t="s">
        <v>809</v>
      </c>
      <c r="AP611" s="284" t="s">
        <v>3641</v>
      </c>
      <c r="AR611" s="65">
        <f>$BGV$862</f>
        <v>264.70000000000005</v>
      </c>
      <c r="AS611" s="452" t="s">
        <v>809</v>
      </c>
      <c r="AT611" s="106" t="s">
        <v>1349</v>
      </c>
      <c r="AW611" s="65">
        <f>$LT$868</f>
        <v>256.59999999999997</v>
      </c>
    </row>
    <row r="612" spans="1:49" s="34" customFormat="1" ht="15.75" customHeight="1">
      <c r="A612" s="452" t="s">
        <v>810</v>
      </c>
      <c r="B612" s="107" t="s">
        <v>675</v>
      </c>
      <c r="D612" s="65">
        <f>$MC$802</f>
        <v>5236.8</v>
      </c>
      <c r="E612" s="452" t="s">
        <v>810</v>
      </c>
      <c r="F612" s="285" t="s">
        <v>1658</v>
      </c>
      <c r="H612" s="65">
        <f>$ON$808</f>
        <v>3295.3999999999996</v>
      </c>
      <c r="I612" s="452" t="s">
        <v>810</v>
      </c>
      <c r="J612" s="284" t="s">
        <v>3617</v>
      </c>
      <c r="L612" s="65">
        <f>$AXV$814</f>
        <v>2588.0000000000005</v>
      </c>
      <c r="M612" s="452" t="s">
        <v>810</v>
      </c>
      <c r="N612" s="107" t="s">
        <v>2848</v>
      </c>
      <c r="P612" s="65">
        <f>$AJH$820</f>
        <v>906.09999999999991</v>
      </c>
      <c r="Q612" s="452" t="s">
        <v>810</v>
      </c>
      <c r="R612" s="107" t="s">
        <v>658</v>
      </c>
      <c r="T612" s="65">
        <f>$KA$826</f>
        <v>1755.6999999999998</v>
      </c>
      <c r="U612" s="452" t="s">
        <v>810</v>
      </c>
      <c r="V612" s="107" t="s">
        <v>153</v>
      </c>
      <c r="X612" s="65">
        <f>$SR$832</f>
        <v>885.30000000000007</v>
      </c>
      <c r="Y612" s="452" t="s">
        <v>810</v>
      </c>
      <c r="Z612" s="285" t="s">
        <v>1657</v>
      </c>
      <c r="AB612" s="65">
        <f>$TS$838</f>
        <v>600.29999999999995</v>
      </c>
      <c r="AC612" s="452" t="s">
        <v>810</v>
      </c>
      <c r="AD612" s="107" t="s">
        <v>687</v>
      </c>
      <c r="AF612" s="65">
        <f>$BS$844</f>
        <v>480.80000000000007</v>
      </c>
      <c r="AG612" s="452" t="s">
        <v>810</v>
      </c>
      <c r="AH612" s="284" t="s">
        <v>3614</v>
      </c>
      <c r="AJ612" s="65">
        <f>$AWU$850</f>
        <v>333.20000000000005</v>
      </c>
      <c r="AK612" s="452" t="s">
        <v>810</v>
      </c>
      <c r="AL612" s="106" t="s">
        <v>1346</v>
      </c>
      <c r="AN612" s="65">
        <f>$QY$856</f>
        <v>269.60000000000002</v>
      </c>
      <c r="AO612" s="452" t="s">
        <v>810</v>
      </c>
      <c r="AP612" s="106" t="s">
        <v>1345</v>
      </c>
      <c r="AR612" s="65">
        <f>$PO$862</f>
        <v>254.60000000000002</v>
      </c>
      <c r="AS612" s="452" t="s">
        <v>810</v>
      </c>
      <c r="AT612" s="284" t="s">
        <v>3636</v>
      </c>
      <c r="AW612" s="65">
        <f>$BET$868</f>
        <v>240.70000000000002</v>
      </c>
    </row>
    <row r="613" spans="1:49" s="34" customFormat="1" ht="15.75" customHeight="1">
      <c r="A613" s="452" t="s">
        <v>811</v>
      </c>
      <c r="B613" s="107" t="s">
        <v>2715</v>
      </c>
      <c r="D613" s="65">
        <f>$AHO$802</f>
        <v>5222.8</v>
      </c>
      <c r="E613" s="452" t="s">
        <v>811</v>
      </c>
      <c r="F613" s="107" t="s">
        <v>2210</v>
      </c>
      <c r="H613" s="65">
        <f>$XE$808</f>
        <v>3287.5</v>
      </c>
      <c r="I613" s="452" t="s">
        <v>811</v>
      </c>
      <c r="J613" s="284" t="s">
        <v>143</v>
      </c>
      <c r="L613" s="65">
        <f>$FN$814</f>
        <v>2587.7000000000003</v>
      </c>
      <c r="M613" s="452" t="s">
        <v>811</v>
      </c>
      <c r="N613" s="284" t="s">
        <v>3634</v>
      </c>
      <c r="P613" s="65">
        <f>$BEB$820</f>
        <v>854.9</v>
      </c>
      <c r="Q613" s="452" t="s">
        <v>811</v>
      </c>
      <c r="R613" s="107" t="s">
        <v>2711</v>
      </c>
      <c r="T613" s="65">
        <f>$AKR$826</f>
        <v>1754.8999999999999</v>
      </c>
      <c r="U613" s="452" t="s">
        <v>811</v>
      </c>
      <c r="V613" s="285" t="s">
        <v>1</v>
      </c>
      <c r="X613" s="65">
        <f>$UK$832</f>
        <v>883.5</v>
      </c>
      <c r="Y613" s="452" t="s">
        <v>811</v>
      </c>
      <c r="Z613" s="107" t="s">
        <v>2725</v>
      </c>
      <c r="AB613" s="65">
        <f>$AIP$838</f>
        <v>583.5</v>
      </c>
      <c r="AC613" s="452" t="s">
        <v>811</v>
      </c>
      <c r="AD613" s="107" t="s">
        <v>2197</v>
      </c>
      <c r="AF613" s="65">
        <f>$ADK$844</f>
        <v>479.90000000000003</v>
      </c>
      <c r="AG613" s="452" t="s">
        <v>811</v>
      </c>
      <c r="AH613" s="284" t="s">
        <v>3619</v>
      </c>
      <c r="AJ613" s="65">
        <f>$AYN$850</f>
        <v>331.6</v>
      </c>
      <c r="AK613" s="452" t="s">
        <v>811</v>
      </c>
      <c r="AL613" s="107" t="s">
        <v>2721</v>
      </c>
      <c r="AN613" s="65">
        <f>$AMT$856</f>
        <v>266.3</v>
      </c>
      <c r="AO613" s="452" t="s">
        <v>811</v>
      </c>
      <c r="AP613" s="106" t="s">
        <v>1343</v>
      </c>
      <c r="AR613" s="65">
        <f>$IQ$862</f>
        <v>254.2</v>
      </c>
      <c r="AS613" s="452" t="s">
        <v>811</v>
      </c>
      <c r="AT613" s="107" t="s">
        <v>2212</v>
      </c>
      <c r="AW613" s="65">
        <f>$XW$868</f>
        <v>240.6</v>
      </c>
    </row>
    <row r="614" spans="1:49" s="34" customFormat="1" ht="15.75" customHeight="1">
      <c r="A614" s="452" t="s">
        <v>812</v>
      </c>
      <c r="B614" s="107" t="s">
        <v>2202</v>
      </c>
      <c r="D614" s="65">
        <f>$YO$802</f>
        <v>5211.5</v>
      </c>
      <c r="E614" s="452" t="s">
        <v>812</v>
      </c>
      <c r="F614" s="284" t="s">
        <v>3623</v>
      </c>
      <c r="H614" s="65">
        <f>$BAG$808</f>
        <v>3263.3</v>
      </c>
      <c r="I614" s="452" t="s">
        <v>812</v>
      </c>
      <c r="J614" s="284" t="s">
        <v>3632</v>
      </c>
      <c r="L614" s="65">
        <f>$BDJ$814</f>
        <v>2582.1</v>
      </c>
      <c r="M614" s="452" t="s">
        <v>812</v>
      </c>
      <c r="N614" s="284" t="s">
        <v>3619</v>
      </c>
      <c r="P614" s="65">
        <f>$AYN$820</f>
        <v>840.3</v>
      </c>
      <c r="Q614" s="452" t="s">
        <v>812</v>
      </c>
      <c r="R614" s="107" t="s">
        <v>2734</v>
      </c>
      <c r="T614" s="65">
        <f>$ALS$826</f>
        <v>1747.4</v>
      </c>
      <c r="U614" s="452" t="s">
        <v>812</v>
      </c>
      <c r="V614" s="107" t="s">
        <v>180</v>
      </c>
      <c r="X614" s="65">
        <f>$ZP$832</f>
        <v>876</v>
      </c>
      <c r="Y614" s="452" t="s">
        <v>812</v>
      </c>
      <c r="Z614" s="284" t="s">
        <v>3614</v>
      </c>
      <c r="AB614" s="65">
        <f>$AWU$838</f>
        <v>583</v>
      </c>
      <c r="AC614" s="452" t="s">
        <v>812</v>
      </c>
      <c r="AD614" s="284" t="s">
        <v>3634</v>
      </c>
      <c r="AF614" s="65">
        <f>$BEB$844</f>
        <v>478.29999999999995</v>
      </c>
      <c r="AG614" s="452" t="s">
        <v>812</v>
      </c>
      <c r="AH614" s="107" t="s">
        <v>654</v>
      </c>
      <c r="AJ614" s="65">
        <f>$HP$850</f>
        <v>328.59999999999997</v>
      </c>
      <c r="AK614" s="452" t="s">
        <v>812</v>
      </c>
      <c r="AL614" s="284" t="s">
        <v>3649</v>
      </c>
      <c r="AN614" s="65">
        <f>$AZF$856</f>
        <v>261.09999999999997</v>
      </c>
      <c r="AO614" s="452" t="s">
        <v>812</v>
      </c>
      <c r="AP614" s="107" t="s">
        <v>2727</v>
      </c>
      <c r="AR614" s="65">
        <f>$APN$862</f>
        <v>240.40000000000003</v>
      </c>
      <c r="AS614" s="452" t="s">
        <v>812</v>
      </c>
      <c r="AT614" s="107" t="s">
        <v>2733</v>
      </c>
      <c r="AW614" s="65">
        <f>$ANU$868</f>
        <v>238.2</v>
      </c>
    </row>
    <row r="615" spans="1:49" s="34" customFormat="1" ht="15.75" customHeight="1">
      <c r="A615" s="452" t="s">
        <v>813</v>
      </c>
      <c r="B615" s="285" t="s">
        <v>2325</v>
      </c>
      <c r="D615" s="65">
        <f>$OE$802</f>
        <v>5211.5</v>
      </c>
      <c r="E615" s="452" t="s">
        <v>813</v>
      </c>
      <c r="F615" s="284" t="s">
        <v>3649</v>
      </c>
      <c r="H615" s="65">
        <f>$AZF$808</f>
        <v>3259.6</v>
      </c>
      <c r="I615" s="452" t="s">
        <v>813</v>
      </c>
      <c r="J615" s="107" t="s">
        <v>2203</v>
      </c>
      <c r="L615" s="65">
        <f>$WM$814</f>
        <v>2564.1000000000004</v>
      </c>
      <c r="M615" s="452" t="s">
        <v>813</v>
      </c>
      <c r="N615" s="107" t="s">
        <v>2732</v>
      </c>
      <c r="P615" s="65">
        <f>$AQO$820</f>
        <v>838.2</v>
      </c>
      <c r="Q615" s="452" t="s">
        <v>813</v>
      </c>
      <c r="R615" s="284" t="s">
        <v>3639</v>
      </c>
      <c r="T615" s="65">
        <f>$BFU$826</f>
        <v>1741.5</v>
      </c>
      <c r="U615" s="452" t="s">
        <v>813</v>
      </c>
      <c r="V615" s="107" t="s">
        <v>2716</v>
      </c>
      <c r="X615" s="65">
        <f>$AOV$832</f>
        <v>871.5</v>
      </c>
      <c r="Y615" s="452" t="s">
        <v>813</v>
      </c>
      <c r="Z615" s="107" t="s">
        <v>2196</v>
      </c>
      <c r="AB615" s="65">
        <f>$WV$838</f>
        <v>581.40000000000009</v>
      </c>
      <c r="AC615" s="452" t="s">
        <v>813</v>
      </c>
      <c r="AD615" s="107" t="s">
        <v>2711</v>
      </c>
      <c r="AF615" s="65">
        <f>$AKR$844</f>
        <v>460.6</v>
      </c>
      <c r="AG615" s="452" t="s">
        <v>813</v>
      </c>
      <c r="AH615" s="285" t="s">
        <v>11</v>
      </c>
      <c r="AJ615" s="65">
        <f>$FE$850</f>
        <v>327.70000000000005</v>
      </c>
      <c r="AK615" s="452" t="s">
        <v>813</v>
      </c>
      <c r="AL615" s="107" t="s">
        <v>2197</v>
      </c>
      <c r="AN615" s="65">
        <f>$ADK$856</f>
        <v>259.8</v>
      </c>
      <c r="AO615" s="452" t="s">
        <v>813</v>
      </c>
      <c r="AP615" s="284" t="s">
        <v>3614</v>
      </c>
      <c r="AR615" s="65">
        <f>$AWU$862</f>
        <v>238.2</v>
      </c>
      <c r="AS615" s="452" t="s">
        <v>813</v>
      </c>
      <c r="AT615" s="107" t="s">
        <v>639</v>
      </c>
      <c r="AW615" s="65">
        <f>$AEC$868</f>
        <v>233.7</v>
      </c>
    </row>
    <row r="616" spans="1:49" s="34" customFormat="1" ht="15.75" customHeight="1">
      <c r="A616" s="452" t="s">
        <v>814</v>
      </c>
      <c r="B616" s="107" t="s">
        <v>2711</v>
      </c>
      <c r="D616" s="65">
        <f>$AKR$802</f>
        <v>5210.7</v>
      </c>
      <c r="E616" s="452" t="s">
        <v>814</v>
      </c>
      <c r="F616" s="107" t="s">
        <v>2719</v>
      </c>
      <c r="H616" s="65">
        <f>$AJQ$808</f>
        <v>3253</v>
      </c>
      <c r="I616" s="452" t="s">
        <v>814</v>
      </c>
      <c r="J616" s="107" t="s">
        <v>2202</v>
      </c>
      <c r="L616" s="65">
        <f>$YO$814</f>
        <v>2550.6999999999998</v>
      </c>
      <c r="M616" s="452" t="s">
        <v>814</v>
      </c>
      <c r="N616" s="107" t="s">
        <v>2201</v>
      </c>
      <c r="P616" s="65">
        <f>$ABI$820</f>
        <v>834.6</v>
      </c>
      <c r="Q616" s="452" t="s">
        <v>814</v>
      </c>
      <c r="R616" s="284" t="s">
        <v>3628</v>
      </c>
      <c r="T616" s="65">
        <f>$BBZ$826</f>
        <v>1740.1999999999998</v>
      </c>
      <c r="U616" s="452" t="s">
        <v>814</v>
      </c>
      <c r="V616" s="285" t="s">
        <v>1671</v>
      </c>
      <c r="X616" s="65">
        <f>$RQ$832</f>
        <v>862.59999999999991</v>
      </c>
      <c r="Y616" s="452" t="s">
        <v>814</v>
      </c>
      <c r="Z616" s="106" t="s">
        <v>1342</v>
      </c>
      <c r="AB616" s="65">
        <f>$IH$838</f>
        <v>574</v>
      </c>
      <c r="AC616" s="452" t="s">
        <v>814</v>
      </c>
      <c r="AD616" s="107" t="s">
        <v>153</v>
      </c>
      <c r="AF616" s="65">
        <f>$SR$844</f>
        <v>460.09999999999997</v>
      </c>
      <c r="AG616" s="452" t="s">
        <v>814</v>
      </c>
      <c r="AH616" s="107" t="s">
        <v>658</v>
      </c>
      <c r="AJ616" s="65">
        <f>$KA$850</f>
        <v>326.5</v>
      </c>
      <c r="AK616" s="452" t="s">
        <v>814</v>
      </c>
      <c r="AL616" s="107" t="s">
        <v>700</v>
      </c>
      <c r="AN616" s="65">
        <f>$NV$856</f>
        <v>257.60000000000002</v>
      </c>
      <c r="AO616" s="452" t="s">
        <v>814</v>
      </c>
      <c r="AP616" s="285" t="s">
        <v>1658</v>
      </c>
      <c r="AR616" s="65">
        <f>$ON$862</f>
        <v>228.3</v>
      </c>
      <c r="AS616" s="452" t="s">
        <v>814</v>
      </c>
      <c r="AT616" s="106" t="s">
        <v>1344</v>
      </c>
      <c r="AW616" s="65">
        <f>$GX$868</f>
        <v>226.1</v>
      </c>
    </row>
    <row r="617" spans="1:49" s="34" customFormat="1" ht="15.75" customHeight="1">
      <c r="A617" s="452" t="s">
        <v>1950</v>
      </c>
      <c r="B617" s="107" t="s">
        <v>2729</v>
      </c>
      <c r="D617" s="65">
        <f>$AIG$802</f>
        <v>5203.6000000000004</v>
      </c>
      <c r="E617" s="452" t="s">
        <v>1950</v>
      </c>
      <c r="F617" s="107" t="s">
        <v>2709</v>
      </c>
      <c r="H617" s="65">
        <f>$ANL$808</f>
        <v>3244.3</v>
      </c>
      <c r="I617" s="452" t="s">
        <v>1950</v>
      </c>
      <c r="J617" s="107" t="s">
        <v>675</v>
      </c>
      <c r="L617" s="65">
        <f>$MC$814</f>
        <v>2524.5</v>
      </c>
      <c r="M617" s="452" t="s">
        <v>1950</v>
      </c>
      <c r="N617" s="284" t="s">
        <v>3620</v>
      </c>
      <c r="P617" s="65">
        <f>$AYW$820</f>
        <v>825</v>
      </c>
      <c r="Q617" s="452" t="s">
        <v>1950</v>
      </c>
      <c r="R617" s="284" t="s">
        <v>3624</v>
      </c>
      <c r="T617" s="65">
        <f>$BAP$826</f>
        <v>1739.9</v>
      </c>
      <c r="U617" s="452" t="s">
        <v>1950</v>
      </c>
      <c r="V617" s="107" t="s">
        <v>686</v>
      </c>
      <c r="X617" s="65">
        <f>$PX$832</f>
        <v>860.09999999999991</v>
      </c>
      <c r="Y617" s="452" t="s">
        <v>1950</v>
      </c>
      <c r="Z617" s="284" t="s">
        <v>3642</v>
      </c>
      <c r="AB617" s="65">
        <f>$BHE$838</f>
        <v>573.6</v>
      </c>
      <c r="AC617" s="452" t="s">
        <v>1950</v>
      </c>
      <c r="AD617" s="107" t="s">
        <v>669</v>
      </c>
      <c r="AF617" s="65">
        <f>$ML$844</f>
        <v>457</v>
      </c>
      <c r="AG617" s="452" t="s">
        <v>1950</v>
      </c>
      <c r="AH617" s="107" t="s">
        <v>2200</v>
      </c>
      <c r="AJ617" s="65">
        <f>$ZY$850</f>
        <v>321.70000000000005</v>
      </c>
      <c r="AK617" s="452" t="s">
        <v>1950</v>
      </c>
      <c r="AL617" s="285" t="s">
        <v>1649</v>
      </c>
      <c r="AN617" s="65">
        <f>$KS$856</f>
        <v>255.10000000000002</v>
      </c>
      <c r="AO617" s="452" t="s">
        <v>1950</v>
      </c>
      <c r="AP617" s="107" t="s">
        <v>675</v>
      </c>
      <c r="AR617" s="65">
        <f>$MC$862</f>
        <v>221.70000000000002</v>
      </c>
      <c r="AS617" s="452" t="s">
        <v>1950</v>
      </c>
      <c r="AT617" s="107" t="s">
        <v>675</v>
      </c>
      <c r="AW617" s="65">
        <f>$MC$868</f>
        <v>223.29999999999998</v>
      </c>
    </row>
    <row r="618" spans="1:49" s="34" customFormat="1" ht="15.75" customHeight="1">
      <c r="A618" s="452" t="s">
        <v>2169</v>
      </c>
      <c r="B618" s="107" t="s">
        <v>654</v>
      </c>
      <c r="D618" s="65">
        <f>$HP$802</f>
        <v>5200</v>
      </c>
      <c r="E618" s="452" t="s">
        <v>2169</v>
      </c>
      <c r="F618" s="285" t="s">
        <v>37</v>
      </c>
      <c r="H618" s="65">
        <f>$EV$808</f>
        <v>3172.8</v>
      </c>
      <c r="I618" s="452" t="s">
        <v>2169</v>
      </c>
      <c r="J618" s="107" t="s">
        <v>3616</v>
      </c>
      <c r="L618" s="65">
        <f>$AXM$814</f>
        <v>2491.4</v>
      </c>
      <c r="M618" s="452" t="s">
        <v>2169</v>
      </c>
      <c r="N618" s="285" t="s">
        <v>1649</v>
      </c>
      <c r="P618" s="65">
        <f>$KS$820</f>
        <v>790.3</v>
      </c>
      <c r="Q618" s="452" t="s">
        <v>2169</v>
      </c>
      <c r="R618" s="284" t="s">
        <v>3629</v>
      </c>
      <c r="T618" s="65">
        <f>$BCI$826</f>
        <v>1736.4</v>
      </c>
      <c r="U618" s="452" t="s">
        <v>2169</v>
      </c>
      <c r="V618" s="107" t="s">
        <v>2720</v>
      </c>
      <c r="X618" s="65">
        <f>$AHX$832</f>
        <v>851.1</v>
      </c>
      <c r="Y618" s="452" t="s">
        <v>2169</v>
      </c>
      <c r="Z618" s="284" t="s">
        <v>3628</v>
      </c>
      <c r="AB618" s="65">
        <f>$BBZ$838</f>
        <v>551.30000000000007</v>
      </c>
      <c r="AC618" s="452" t="s">
        <v>2169</v>
      </c>
      <c r="AD618" s="107" t="s">
        <v>162</v>
      </c>
      <c r="AF618" s="65">
        <f>$HG$844</f>
        <v>453.59999999999997</v>
      </c>
      <c r="AG618" s="452" t="s">
        <v>2169</v>
      </c>
      <c r="AH618" s="285" t="s">
        <v>33</v>
      </c>
      <c r="AJ618" s="65">
        <f>$CK$850</f>
        <v>321.60000000000002</v>
      </c>
      <c r="AK618" s="452" t="s">
        <v>2169</v>
      </c>
      <c r="AL618" s="285" t="s">
        <v>23</v>
      </c>
      <c r="AN618" s="65">
        <f>$OW$856</f>
        <v>254.60000000000002</v>
      </c>
      <c r="AO618" s="452" t="s">
        <v>2169</v>
      </c>
      <c r="AP618" s="284" t="s">
        <v>3621</v>
      </c>
      <c r="AR618" s="65">
        <f>$AZO$862</f>
        <v>214.29999999999998</v>
      </c>
      <c r="AS618" s="452" t="s">
        <v>2169</v>
      </c>
      <c r="AT618" s="107" t="s">
        <v>2198</v>
      </c>
      <c r="AW618" s="65">
        <f>$ABR$868</f>
        <v>221.5</v>
      </c>
    </row>
    <row r="619" spans="1:49" s="34" customFormat="1" ht="15.75" customHeight="1">
      <c r="A619" s="452" t="s">
        <v>2170</v>
      </c>
      <c r="B619" s="107" t="s">
        <v>154</v>
      </c>
      <c r="D619" s="65">
        <f>$AR$802</f>
        <v>5195.9000000000005</v>
      </c>
      <c r="E619" s="452" t="s">
        <v>2170</v>
      </c>
      <c r="F619" s="106" t="s">
        <v>1346</v>
      </c>
      <c r="H619" s="65">
        <f>$QY$808</f>
        <v>3168.2999999999997</v>
      </c>
      <c r="I619" s="452" t="s">
        <v>2170</v>
      </c>
      <c r="J619" s="107" t="s">
        <v>651</v>
      </c>
      <c r="L619" s="65">
        <f>$DL$814</f>
        <v>2463.3000000000002</v>
      </c>
      <c r="M619" s="452" t="s">
        <v>2170</v>
      </c>
      <c r="N619" s="107" t="s">
        <v>2216</v>
      </c>
      <c r="P619" s="65">
        <f>$TA$820</f>
        <v>789.3</v>
      </c>
      <c r="Q619" s="452" t="s">
        <v>2170</v>
      </c>
      <c r="R619" s="285" t="s">
        <v>1654</v>
      </c>
      <c r="T619" s="65">
        <f>$YX$826</f>
        <v>1723.8</v>
      </c>
      <c r="U619" s="452" t="s">
        <v>2170</v>
      </c>
      <c r="V619" s="107" t="s">
        <v>2210</v>
      </c>
      <c r="X619" s="65">
        <f>$XE$832</f>
        <v>851</v>
      </c>
      <c r="Y619" s="452" t="s">
        <v>2170</v>
      </c>
      <c r="Z619" s="107" t="s">
        <v>2729</v>
      </c>
      <c r="AB619" s="65">
        <f>$AIG$838</f>
        <v>545.5</v>
      </c>
      <c r="AC619" s="452" t="s">
        <v>2170</v>
      </c>
      <c r="AD619" s="285" t="s">
        <v>33</v>
      </c>
      <c r="AF619" s="65">
        <f>$CK$844</f>
        <v>451.1</v>
      </c>
      <c r="AG619" s="452" t="s">
        <v>2170</v>
      </c>
      <c r="AH619" s="284" t="s">
        <v>3637</v>
      </c>
      <c r="AJ619" s="65">
        <f>$BFC$850</f>
        <v>317.5</v>
      </c>
      <c r="AK619" s="452" t="s">
        <v>2170</v>
      </c>
      <c r="AL619" s="107" t="s">
        <v>2708</v>
      </c>
      <c r="AN619" s="65">
        <f>$AMK$856</f>
        <v>250.2</v>
      </c>
      <c r="AO619" s="452" t="s">
        <v>2170</v>
      </c>
      <c r="AP619" s="284" t="s">
        <v>3622</v>
      </c>
      <c r="AR619" s="65">
        <f>$AZX$862</f>
        <v>206.49999999999997</v>
      </c>
      <c r="AS619" s="452" t="s">
        <v>2170</v>
      </c>
      <c r="AT619" s="107" t="s">
        <v>638</v>
      </c>
      <c r="AW619" s="65">
        <f>$JI$868</f>
        <v>219.60000000000002</v>
      </c>
    </row>
    <row r="620" spans="1:49" s="34" customFormat="1" ht="15.75" customHeight="1">
      <c r="A620" s="452" t="s">
        <v>2171</v>
      </c>
      <c r="B620" s="284" t="s">
        <v>3622</v>
      </c>
      <c r="D620" s="65">
        <f>$AZX$802</f>
        <v>5193.8499999999995</v>
      </c>
      <c r="E620" s="452" t="s">
        <v>2171</v>
      </c>
      <c r="F620" s="107" t="s">
        <v>2196</v>
      </c>
      <c r="H620" s="65">
        <f>$WV$808</f>
        <v>3136.6</v>
      </c>
      <c r="I620" s="452" t="s">
        <v>2171</v>
      </c>
      <c r="J620" s="107" t="s">
        <v>2715</v>
      </c>
      <c r="L620" s="65">
        <f>$AHO$814</f>
        <v>2414.8999999999996</v>
      </c>
      <c r="M620" s="452" t="s">
        <v>2171</v>
      </c>
      <c r="N620" s="106" t="s">
        <v>1351</v>
      </c>
      <c r="P620" s="65">
        <f>$AI$820</f>
        <v>777.3</v>
      </c>
      <c r="Q620" s="452" t="s">
        <v>2171</v>
      </c>
      <c r="R620" s="107" t="s">
        <v>2729</v>
      </c>
      <c r="T620" s="65">
        <f>$AIG$826</f>
        <v>1694.8999999999999</v>
      </c>
      <c r="U620" s="452" t="s">
        <v>2171</v>
      </c>
      <c r="V620" s="284" t="s">
        <v>3628</v>
      </c>
      <c r="X620" s="65">
        <f>$BBZ$832</f>
        <v>846.6</v>
      </c>
      <c r="Y620" s="452" t="s">
        <v>2171</v>
      </c>
      <c r="Z620" s="284" t="s">
        <v>3634</v>
      </c>
      <c r="AB620" s="65">
        <f>$BEB$838</f>
        <v>543.59999999999991</v>
      </c>
      <c r="AC620" s="452" t="s">
        <v>2171</v>
      </c>
      <c r="AD620" s="107" t="s">
        <v>2720</v>
      </c>
      <c r="AF620" s="65">
        <f>$AHX$844</f>
        <v>447.5</v>
      </c>
      <c r="AG620" s="452" t="s">
        <v>2171</v>
      </c>
      <c r="AH620" s="285" t="s">
        <v>1657</v>
      </c>
      <c r="AJ620" s="65">
        <f>$TS$850</f>
        <v>316.55</v>
      </c>
      <c r="AK620" s="452" t="s">
        <v>2171</v>
      </c>
      <c r="AL620" s="284" t="s">
        <v>3615</v>
      </c>
      <c r="AN620" s="65">
        <f>$AXD$856</f>
        <v>249.2</v>
      </c>
      <c r="AO620" s="452" t="s">
        <v>2171</v>
      </c>
      <c r="AP620" s="284" t="s">
        <v>3634</v>
      </c>
      <c r="AR620" s="65">
        <f>$BEB$862</f>
        <v>204.4</v>
      </c>
      <c r="AS620" s="452" t="s">
        <v>2171</v>
      </c>
      <c r="AT620" s="107" t="s">
        <v>686</v>
      </c>
      <c r="AW620" s="65">
        <f>$PX$868</f>
        <v>214.2</v>
      </c>
    </row>
    <row r="621" spans="1:49" s="34" customFormat="1" ht="15.75" customHeight="1">
      <c r="A621" s="452" t="s">
        <v>2172</v>
      </c>
      <c r="B621" s="106" t="s">
        <v>1343</v>
      </c>
      <c r="D621" s="65">
        <f>$IQ$802</f>
        <v>5158.7</v>
      </c>
      <c r="E621" s="452" t="s">
        <v>2172</v>
      </c>
      <c r="F621" s="107" t="s">
        <v>2707</v>
      </c>
      <c r="H621" s="65">
        <f>$ALJ$808</f>
        <v>3118.7</v>
      </c>
      <c r="I621" s="452" t="s">
        <v>2172</v>
      </c>
      <c r="J621" s="107" t="s">
        <v>2717</v>
      </c>
      <c r="L621" s="65">
        <f>$ANC$814</f>
        <v>2396.8000000000002</v>
      </c>
      <c r="M621" s="452" t="s">
        <v>2172</v>
      </c>
      <c r="N621" s="285" t="s">
        <v>37</v>
      </c>
      <c r="P621" s="65">
        <f>$EV$820</f>
        <v>773.3</v>
      </c>
      <c r="Q621" s="452" t="s">
        <v>2172</v>
      </c>
      <c r="R621" s="285" t="s">
        <v>17</v>
      </c>
      <c r="T621" s="65">
        <f>$EM$826</f>
        <v>1666.8</v>
      </c>
      <c r="U621" s="452" t="s">
        <v>2172</v>
      </c>
      <c r="V621" s="107" t="s">
        <v>2724</v>
      </c>
      <c r="X621" s="65">
        <f>$APE$832</f>
        <v>839.3</v>
      </c>
      <c r="Y621" s="452" t="s">
        <v>2172</v>
      </c>
      <c r="Z621" s="285" t="s">
        <v>15</v>
      </c>
      <c r="AB621" s="65">
        <f>$LB$838</f>
        <v>536.30000000000007</v>
      </c>
      <c r="AC621" s="452" t="s">
        <v>2172</v>
      </c>
      <c r="AD621" s="284" t="s">
        <v>3619</v>
      </c>
      <c r="AF621" s="65">
        <f>$AYN$844</f>
        <v>445.50000000000006</v>
      </c>
      <c r="AG621" s="452" t="s">
        <v>2172</v>
      </c>
      <c r="AH621" s="107" t="s">
        <v>3616</v>
      </c>
      <c r="AJ621" s="65">
        <f>$AXM$850</f>
        <v>302.8</v>
      </c>
      <c r="AK621" s="452" t="s">
        <v>2172</v>
      </c>
      <c r="AL621" s="107" t="s">
        <v>2716</v>
      </c>
      <c r="AN621" s="65">
        <f>$AOV$856</f>
        <v>248.90000000000003</v>
      </c>
      <c r="AO621" s="452" t="s">
        <v>2172</v>
      </c>
      <c r="AP621" s="285" t="s">
        <v>1664</v>
      </c>
      <c r="AR621" s="65">
        <f>$QG$862</f>
        <v>200</v>
      </c>
      <c r="AS621" s="452" t="s">
        <v>2172</v>
      </c>
      <c r="AT621" s="107" t="s">
        <v>2193</v>
      </c>
      <c r="AW621" s="65">
        <f>$ASZ$868</f>
        <v>200.79999999999998</v>
      </c>
    </row>
    <row r="622" spans="1:49" s="34" customFormat="1" ht="15.75" customHeight="1">
      <c r="A622" s="452" t="s">
        <v>2173</v>
      </c>
      <c r="B622" s="107" t="s">
        <v>687</v>
      </c>
      <c r="D622" s="65">
        <f>$BS$802</f>
        <v>5143.9000000000005</v>
      </c>
      <c r="E622" s="452" t="s">
        <v>2173</v>
      </c>
      <c r="F622" s="285" t="s">
        <v>1667</v>
      </c>
      <c r="H622" s="65">
        <f>$VC$808</f>
        <v>3114.2</v>
      </c>
      <c r="I622" s="452" t="s">
        <v>2173</v>
      </c>
      <c r="J622" s="107" t="s">
        <v>3631</v>
      </c>
      <c r="L622" s="65">
        <f>$BDA$814</f>
        <v>2381.9</v>
      </c>
      <c r="M622" s="452" t="s">
        <v>2173</v>
      </c>
      <c r="N622" s="106" t="s">
        <v>1342</v>
      </c>
      <c r="P622" s="65">
        <f>$IH$820</f>
        <v>771.9</v>
      </c>
      <c r="Q622" s="452" t="s">
        <v>2173</v>
      </c>
      <c r="R622" s="107" t="s">
        <v>682</v>
      </c>
      <c r="T622" s="65">
        <f>$HY$826</f>
        <v>1642.0000000000002</v>
      </c>
      <c r="U622" s="452" t="s">
        <v>2173</v>
      </c>
      <c r="V622" s="107" t="s">
        <v>2732</v>
      </c>
      <c r="X622" s="65">
        <f>$AQO$832</f>
        <v>839.2</v>
      </c>
      <c r="Y622" s="452" t="s">
        <v>2173</v>
      </c>
      <c r="Z622" s="284" t="s">
        <v>3626</v>
      </c>
      <c r="AB622" s="65">
        <f>$BBH$838</f>
        <v>532.29999999999995</v>
      </c>
      <c r="AC622" s="452" t="s">
        <v>2173</v>
      </c>
      <c r="AD622" s="284" t="s">
        <v>3640</v>
      </c>
      <c r="AF622" s="65">
        <f>$BGM$844</f>
        <v>442.5</v>
      </c>
      <c r="AG622" s="452" t="s">
        <v>2173</v>
      </c>
      <c r="AH622" s="284" t="s">
        <v>3623</v>
      </c>
      <c r="AJ622" s="65">
        <f>$BAG$850</f>
        <v>297.5</v>
      </c>
      <c r="AK622" s="452" t="s">
        <v>2173</v>
      </c>
      <c r="AL622" s="107" t="s">
        <v>2201</v>
      </c>
      <c r="AN622" s="65">
        <f>$ABI$856</f>
        <v>240.20000000000002</v>
      </c>
      <c r="AO622" s="452" t="s">
        <v>2173</v>
      </c>
      <c r="AP622" s="107" t="s">
        <v>638</v>
      </c>
      <c r="AR622" s="65">
        <f>$JI$862</f>
        <v>194.8</v>
      </c>
      <c r="AS622" s="452" t="s">
        <v>2173</v>
      </c>
      <c r="AT622" s="107" t="s">
        <v>2714</v>
      </c>
      <c r="AW622" s="65">
        <f>$AQF$868</f>
        <v>187.70000000000002</v>
      </c>
    </row>
    <row r="623" spans="1:49" s="34" customFormat="1" ht="15.75" customHeight="1">
      <c r="A623" s="452" t="s">
        <v>2174</v>
      </c>
      <c r="B623" s="107" t="s">
        <v>2718</v>
      </c>
      <c r="D623" s="65">
        <f>$AMB$802</f>
        <v>5143.9000000000005</v>
      </c>
      <c r="E623" s="452" t="s">
        <v>2174</v>
      </c>
      <c r="F623" s="284" t="s">
        <v>3636</v>
      </c>
      <c r="H623" s="65">
        <f>$BET$808</f>
        <v>3094</v>
      </c>
      <c r="I623" s="452" t="s">
        <v>2174</v>
      </c>
      <c r="J623" s="107" t="s">
        <v>2725</v>
      </c>
      <c r="L623" s="65">
        <f>$AIP$814</f>
        <v>2355.6999999999998</v>
      </c>
      <c r="M623" s="452" t="s">
        <v>2174</v>
      </c>
      <c r="N623" s="107" t="s">
        <v>2832</v>
      </c>
      <c r="P623" s="65">
        <f>$AGW$820</f>
        <v>757.09999999999991</v>
      </c>
      <c r="Q623" s="452" t="s">
        <v>2174</v>
      </c>
      <c r="R623" s="107" t="s">
        <v>2727</v>
      </c>
      <c r="T623" s="65">
        <f>$APN$826</f>
        <v>1590.5</v>
      </c>
      <c r="U623" s="452" t="s">
        <v>2174</v>
      </c>
      <c r="V623" s="107" t="s">
        <v>2709</v>
      </c>
      <c r="X623" s="65">
        <f>$ANL$832</f>
        <v>825.5</v>
      </c>
      <c r="Y623" s="452" t="s">
        <v>2174</v>
      </c>
      <c r="Z623" s="107" t="s">
        <v>669</v>
      </c>
      <c r="AB623" s="65">
        <f>$ML$838</f>
        <v>531.20000000000005</v>
      </c>
      <c r="AC623" s="452" t="s">
        <v>2174</v>
      </c>
      <c r="AD623" s="285" t="s">
        <v>1653</v>
      </c>
      <c r="AF623" s="65">
        <f>$FW$844</f>
        <v>431.59999999999997</v>
      </c>
      <c r="AG623" s="452" t="s">
        <v>2174</v>
      </c>
      <c r="AH623" s="107" t="s">
        <v>141</v>
      </c>
      <c r="AJ623" s="65">
        <f>$GO$850</f>
        <v>297</v>
      </c>
      <c r="AK623" s="452" t="s">
        <v>2174</v>
      </c>
      <c r="AL623" s="107" t="s">
        <v>2210</v>
      </c>
      <c r="AN623" s="65">
        <f>$XE$856</f>
        <v>235.5</v>
      </c>
      <c r="AO623" s="452" t="s">
        <v>2174</v>
      </c>
      <c r="AP623" s="106" t="s">
        <v>1346</v>
      </c>
      <c r="AR623" s="65">
        <f>$QY$862</f>
        <v>188.8</v>
      </c>
      <c r="AS623" s="452" t="s">
        <v>2174</v>
      </c>
      <c r="AT623" s="107" t="s">
        <v>2718</v>
      </c>
      <c r="AW623" s="65">
        <f>$AMB$868</f>
        <v>168.9</v>
      </c>
    </row>
    <row r="624" spans="1:49" s="34" customFormat="1" ht="15.75" customHeight="1">
      <c r="A624" s="452" t="s">
        <v>2175</v>
      </c>
      <c r="B624" s="106" t="s">
        <v>1344</v>
      </c>
      <c r="D624" s="65">
        <f>$GX$802</f>
        <v>5135.5</v>
      </c>
      <c r="E624" s="452" t="s">
        <v>2175</v>
      </c>
      <c r="F624" s="107" t="s">
        <v>686</v>
      </c>
      <c r="H624" s="65">
        <f>$PX$808</f>
        <v>3088.8999999999996</v>
      </c>
      <c r="I624" s="452" t="s">
        <v>2175</v>
      </c>
      <c r="J624" s="285" t="s">
        <v>1656</v>
      </c>
      <c r="L624" s="65">
        <f>$ASH$814</f>
        <v>2334.6999999999998</v>
      </c>
      <c r="M624" s="452" t="s">
        <v>2175</v>
      </c>
      <c r="N624" s="285" t="s">
        <v>1667</v>
      </c>
      <c r="P624" s="65">
        <f>$VC$820</f>
        <v>751.40000000000009</v>
      </c>
      <c r="Q624" s="452" t="s">
        <v>2175</v>
      </c>
      <c r="R624" s="285" t="s">
        <v>23</v>
      </c>
      <c r="T624" s="65">
        <f>$OW$826</f>
        <v>1586.2</v>
      </c>
      <c r="U624" s="452" t="s">
        <v>2175</v>
      </c>
      <c r="V624" s="106" t="s">
        <v>1345</v>
      </c>
      <c r="X624" s="65">
        <f>$PO$832</f>
        <v>816.8</v>
      </c>
      <c r="Y624" s="452" t="s">
        <v>2175</v>
      </c>
      <c r="Z624" s="107" t="s">
        <v>2714</v>
      </c>
      <c r="AB624" s="65">
        <f>$AQF$838</f>
        <v>530.29999999999995</v>
      </c>
      <c r="AC624" s="452" t="s">
        <v>2175</v>
      </c>
      <c r="AD624" s="285" t="s">
        <v>1655</v>
      </c>
      <c r="AF624" s="65">
        <f>$ED$844</f>
        <v>428.8</v>
      </c>
      <c r="AG624" s="452" t="s">
        <v>2175</v>
      </c>
      <c r="AH624" s="107" t="s">
        <v>682</v>
      </c>
      <c r="AJ624" s="65">
        <f>$HY$850</f>
        <v>292.10000000000002</v>
      </c>
      <c r="AK624" s="452" t="s">
        <v>2175</v>
      </c>
      <c r="AL624" s="107" t="s">
        <v>2712</v>
      </c>
      <c r="AN624" s="65">
        <f>$AHF$856</f>
        <v>234.1</v>
      </c>
      <c r="AO624" s="452" t="s">
        <v>2175</v>
      </c>
      <c r="AP624" s="107" t="s">
        <v>2210</v>
      </c>
      <c r="AR624" s="65">
        <f>$XE$862</f>
        <v>180</v>
      </c>
      <c r="AS624" s="452" t="s">
        <v>2175</v>
      </c>
      <c r="AT624" s="284" t="s">
        <v>3638</v>
      </c>
      <c r="AW624" s="65">
        <f>$BFL$868</f>
        <v>166.8</v>
      </c>
    </row>
    <row r="625" spans="1:49" s="34" customFormat="1" ht="15.75" customHeight="1">
      <c r="A625" s="452" t="s">
        <v>2176</v>
      </c>
      <c r="B625" s="107" t="s">
        <v>155</v>
      </c>
      <c r="D625" s="65">
        <f>$BJ$802</f>
        <v>5135.5</v>
      </c>
      <c r="E625" s="452" t="s">
        <v>2176</v>
      </c>
      <c r="F625" s="107" t="s">
        <v>3631</v>
      </c>
      <c r="H625" s="65">
        <f>$BDA$808</f>
        <v>3086.1000000000004</v>
      </c>
      <c r="I625" s="452" t="s">
        <v>2176</v>
      </c>
      <c r="J625" s="107" t="s">
        <v>2209</v>
      </c>
      <c r="L625" s="65">
        <f>$AAZ$814</f>
        <v>2332.4</v>
      </c>
      <c r="M625" s="452" t="s">
        <v>2176</v>
      </c>
      <c r="N625" s="284" t="s">
        <v>3640</v>
      </c>
      <c r="P625" s="65">
        <f>$BGM$820</f>
        <v>736.19999999999993</v>
      </c>
      <c r="Q625" s="452" t="s">
        <v>2176</v>
      </c>
      <c r="R625" s="284" t="s">
        <v>3635</v>
      </c>
      <c r="T625" s="65">
        <f>$BEK$826</f>
        <v>1575.3</v>
      </c>
      <c r="U625" s="452" t="s">
        <v>2176</v>
      </c>
      <c r="V625" s="284" t="s">
        <v>3636</v>
      </c>
      <c r="X625" s="65">
        <f>$BET$832</f>
        <v>814.90000000000009</v>
      </c>
      <c r="Y625" s="452" t="s">
        <v>2176</v>
      </c>
      <c r="Z625" s="285" t="s">
        <v>11</v>
      </c>
      <c r="AB625" s="65">
        <f>$FE$838</f>
        <v>527.4</v>
      </c>
      <c r="AC625" s="452" t="s">
        <v>2176</v>
      </c>
      <c r="AD625" s="285" t="s">
        <v>1661</v>
      </c>
      <c r="AF625" s="65">
        <f>$CT$844</f>
        <v>428.6</v>
      </c>
      <c r="AG625" s="452" t="s">
        <v>2176</v>
      </c>
      <c r="AH625" s="284" t="s">
        <v>3617</v>
      </c>
      <c r="AJ625" s="65">
        <f>$AXV$850</f>
        <v>282.7</v>
      </c>
      <c r="AK625" s="452" t="s">
        <v>2176</v>
      </c>
      <c r="AL625" s="284" t="s">
        <v>3619</v>
      </c>
      <c r="AN625" s="65">
        <f>$AYN$856</f>
        <v>233.6</v>
      </c>
      <c r="AO625" s="452" t="s">
        <v>2176</v>
      </c>
      <c r="AP625" s="107" t="s">
        <v>700</v>
      </c>
      <c r="AR625" s="65">
        <f>$NV$862</f>
        <v>175.7</v>
      </c>
      <c r="AS625" s="452" t="s">
        <v>2176</v>
      </c>
      <c r="AT625" s="285" t="s">
        <v>1667</v>
      </c>
      <c r="AW625" s="65">
        <f>$VC$868</f>
        <v>166.59999999999997</v>
      </c>
    </row>
    <row r="626" spans="1:49" s="34" customFormat="1" ht="15.75" customHeight="1">
      <c r="A626" s="452" t="s">
        <v>2177</v>
      </c>
      <c r="B626" s="107" t="s">
        <v>2734</v>
      </c>
      <c r="D626" s="65">
        <f>$ALS$802</f>
        <v>5126.8</v>
      </c>
      <c r="E626" s="452" t="s">
        <v>2177</v>
      </c>
      <c r="F626" s="107" t="s">
        <v>682</v>
      </c>
      <c r="H626" s="65">
        <f>$HY$808</f>
        <v>3084.3999999999996</v>
      </c>
      <c r="I626" s="452" t="s">
        <v>2177</v>
      </c>
      <c r="J626" s="107" t="s">
        <v>633</v>
      </c>
      <c r="L626" s="65">
        <f>$UB$814</f>
        <v>2328.1999999999998</v>
      </c>
      <c r="M626" s="452" t="s">
        <v>2177</v>
      </c>
      <c r="N626" s="107" t="s">
        <v>638</v>
      </c>
      <c r="P626" s="65">
        <f>$JI$820</f>
        <v>727.8</v>
      </c>
      <c r="Q626" s="452" t="s">
        <v>2177</v>
      </c>
      <c r="R626" s="285" t="s">
        <v>1661</v>
      </c>
      <c r="T626" s="65">
        <f>$CT$826</f>
        <v>1573.6000000000001</v>
      </c>
      <c r="U626" s="452" t="s">
        <v>2177</v>
      </c>
      <c r="V626" s="107" t="s">
        <v>668</v>
      </c>
      <c r="X626" s="65">
        <f>$SI$832</f>
        <v>808.6</v>
      </c>
      <c r="Y626" s="452" t="s">
        <v>2177</v>
      </c>
      <c r="Z626" s="107" t="s">
        <v>2727</v>
      </c>
      <c r="AB626" s="65">
        <f>$APN$838</f>
        <v>509.4</v>
      </c>
      <c r="AC626" s="452" t="s">
        <v>2177</v>
      </c>
      <c r="AD626" s="285" t="s">
        <v>1658</v>
      </c>
      <c r="AF626" s="65">
        <f>$ON$844</f>
        <v>427.80000000000007</v>
      </c>
      <c r="AG626" s="452" t="s">
        <v>2177</v>
      </c>
      <c r="AH626" s="284" t="s">
        <v>3629</v>
      </c>
      <c r="AJ626" s="65">
        <f>$BCI$850</f>
        <v>277.10000000000002</v>
      </c>
      <c r="AK626" s="452" t="s">
        <v>2177</v>
      </c>
      <c r="AL626" s="107" t="s">
        <v>180</v>
      </c>
      <c r="AN626" s="65">
        <f>$ZP$856</f>
        <v>232</v>
      </c>
      <c r="AO626" s="452" t="s">
        <v>2177</v>
      </c>
      <c r="AP626" s="107" t="s">
        <v>2209</v>
      </c>
      <c r="AR626" s="65">
        <f>$AAZ$862</f>
        <v>174.79999999999998</v>
      </c>
      <c r="AS626" s="452" t="s">
        <v>2177</v>
      </c>
      <c r="AT626" s="284" t="s">
        <v>3649</v>
      </c>
      <c r="AW626" s="65">
        <f>$AZF$868</f>
        <v>165.10000000000002</v>
      </c>
    </row>
    <row r="627" spans="1:49" s="34" customFormat="1" ht="15.75" customHeight="1">
      <c r="A627" s="452" t="s">
        <v>2178</v>
      </c>
      <c r="B627" s="284" t="s">
        <v>3619</v>
      </c>
      <c r="D627" s="65">
        <f>$AYN$802</f>
        <v>5117.75</v>
      </c>
      <c r="E627" s="452" t="s">
        <v>2178</v>
      </c>
      <c r="F627" s="285" t="s">
        <v>1657</v>
      </c>
      <c r="H627" s="65">
        <f>$TS$808</f>
        <v>3072.2000000000003</v>
      </c>
      <c r="I627" s="452" t="s">
        <v>2178</v>
      </c>
      <c r="J627" s="284" t="s">
        <v>3639</v>
      </c>
      <c r="L627" s="65">
        <f>$BFU$814</f>
        <v>2323.3000000000002</v>
      </c>
      <c r="M627" s="452" t="s">
        <v>2178</v>
      </c>
      <c r="N627" s="107" t="s">
        <v>2196</v>
      </c>
      <c r="P627" s="65">
        <f>$WV$820</f>
        <v>722.3</v>
      </c>
      <c r="Q627" s="452" t="s">
        <v>2178</v>
      </c>
      <c r="R627" s="107" t="s">
        <v>2217</v>
      </c>
      <c r="T627" s="65">
        <f>$AAH$826</f>
        <v>1530.4999999999998</v>
      </c>
      <c r="U627" s="452" t="s">
        <v>2178</v>
      </c>
      <c r="V627" s="284" t="s">
        <v>3634</v>
      </c>
      <c r="X627" s="65">
        <f>$BEB$832</f>
        <v>807.2</v>
      </c>
      <c r="Y627" s="452" t="s">
        <v>2178</v>
      </c>
      <c r="Z627" s="285" t="s">
        <v>1668</v>
      </c>
      <c r="AB627" s="65">
        <f>$PF$838</f>
        <v>502.3</v>
      </c>
      <c r="AC627" s="452" t="s">
        <v>2178</v>
      </c>
      <c r="AD627" s="107" t="s">
        <v>2724</v>
      </c>
      <c r="AF627" s="65">
        <f>$APE$844</f>
        <v>421.2</v>
      </c>
      <c r="AG627" s="452" t="s">
        <v>2178</v>
      </c>
      <c r="AH627" s="106" t="s">
        <v>1351</v>
      </c>
      <c r="AJ627" s="65">
        <f>$AI$850</f>
        <v>273.80000000000007</v>
      </c>
      <c r="AK627" s="452" t="s">
        <v>2178</v>
      </c>
      <c r="AL627" s="285" t="s">
        <v>1665</v>
      </c>
      <c r="AN627" s="65">
        <f>$VU$856</f>
        <v>229.7</v>
      </c>
      <c r="AO627" s="452" t="s">
        <v>2178</v>
      </c>
      <c r="AP627" s="107" t="s">
        <v>2200</v>
      </c>
      <c r="AR627" s="65">
        <f>$ZY$862</f>
        <v>161.39999999999998</v>
      </c>
      <c r="AS627" s="452" t="s">
        <v>2178</v>
      </c>
      <c r="AT627" s="107" t="s">
        <v>2197</v>
      </c>
      <c r="AW627" s="65">
        <f>$ADK$868</f>
        <v>156.6</v>
      </c>
    </row>
    <row r="628" spans="1:49" s="34" customFormat="1" ht="15.75" customHeight="1">
      <c r="A628" s="452" t="s">
        <v>2179</v>
      </c>
      <c r="B628" s="285" t="s">
        <v>1671</v>
      </c>
      <c r="D628" s="65">
        <f>$RQ$802</f>
        <v>5107.25</v>
      </c>
      <c r="E628" s="452" t="s">
        <v>2179</v>
      </c>
      <c r="F628" s="285" t="s">
        <v>1668</v>
      </c>
      <c r="H628" s="65">
        <f>$PF$808</f>
        <v>3054.3</v>
      </c>
      <c r="I628" s="452" t="s">
        <v>2179</v>
      </c>
      <c r="J628" s="284" t="s">
        <v>3636</v>
      </c>
      <c r="L628" s="65">
        <f>$BET$814</f>
        <v>2304.3000000000002</v>
      </c>
      <c r="M628" s="452" t="s">
        <v>2179</v>
      </c>
      <c r="N628" s="285" t="s">
        <v>1753</v>
      </c>
      <c r="P628" s="65">
        <f>$NM$820</f>
        <v>722.3</v>
      </c>
      <c r="Q628" s="452" t="s">
        <v>2179</v>
      </c>
      <c r="R628" s="284" t="s">
        <v>3622</v>
      </c>
      <c r="T628" s="65">
        <f>$AZX$826</f>
        <v>1525.3999999999999</v>
      </c>
      <c r="U628" s="452" t="s">
        <v>2179</v>
      </c>
      <c r="V628" s="285" t="s">
        <v>1668</v>
      </c>
      <c r="X628" s="65">
        <f>$PF$832</f>
        <v>795.8</v>
      </c>
      <c r="Y628" s="452" t="s">
        <v>2179</v>
      </c>
      <c r="Z628" s="106" t="s">
        <v>1343</v>
      </c>
      <c r="AB628" s="65">
        <f>$IQ$838</f>
        <v>498</v>
      </c>
      <c r="AC628" s="452" t="s">
        <v>2179</v>
      </c>
      <c r="AD628" s="107" t="s">
        <v>633</v>
      </c>
      <c r="AF628" s="65">
        <f>$UB$844</f>
        <v>404.7</v>
      </c>
      <c r="AG628" s="452" t="s">
        <v>2179</v>
      </c>
      <c r="AH628" s="107" t="s">
        <v>686</v>
      </c>
      <c r="AJ628" s="65">
        <f>$PX$850</f>
        <v>270.59999999999997</v>
      </c>
      <c r="AK628" s="452" t="s">
        <v>2179</v>
      </c>
      <c r="AL628" s="284" t="s">
        <v>3638</v>
      </c>
      <c r="AN628" s="65">
        <f>$BFL$856</f>
        <v>227.39999999999998</v>
      </c>
      <c r="AO628" s="452" t="s">
        <v>2179</v>
      </c>
      <c r="AP628" s="284" t="s">
        <v>3642</v>
      </c>
      <c r="AR628" s="65">
        <f>$BHE$862</f>
        <v>159.4</v>
      </c>
      <c r="AS628" s="452" t="s">
        <v>2179</v>
      </c>
      <c r="AT628" s="107" t="s">
        <v>2713</v>
      </c>
      <c r="AW628" s="65">
        <f>$AJZ$868</f>
        <v>156.4</v>
      </c>
    </row>
    <row r="629" spans="1:49" s="34" customFormat="1" ht="15.75" customHeight="1">
      <c r="A629" s="452" t="s">
        <v>2180</v>
      </c>
      <c r="B629" s="285" t="s">
        <v>1654</v>
      </c>
      <c r="D629" s="65">
        <f>$YX$802</f>
        <v>5101.8500000000004</v>
      </c>
      <c r="E629" s="452" t="s">
        <v>2180</v>
      </c>
      <c r="F629" s="107" t="s">
        <v>2714</v>
      </c>
      <c r="H629" s="65">
        <f>$AQF$808</f>
        <v>3053.6</v>
      </c>
      <c r="I629" s="452" t="s">
        <v>2180</v>
      </c>
      <c r="J629" s="284" t="s">
        <v>3618</v>
      </c>
      <c r="L629" s="65">
        <f>$AYE$814</f>
        <v>2287.1000000000004</v>
      </c>
      <c r="M629" s="452" t="s">
        <v>2180</v>
      </c>
      <c r="N629" s="107" t="s">
        <v>2210</v>
      </c>
      <c r="P629" s="65">
        <f>$XE$820</f>
        <v>709.2</v>
      </c>
      <c r="Q629" s="452" t="s">
        <v>2180</v>
      </c>
      <c r="R629" s="107" t="s">
        <v>2848</v>
      </c>
      <c r="T629" s="65">
        <f>$AJH$826</f>
        <v>1509</v>
      </c>
      <c r="U629" s="452" t="s">
        <v>2180</v>
      </c>
      <c r="V629" s="107" t="s">
        <v>2201</v>
      </c>
      <c r="X629" s="65">
        <f>$ABI$832</f>
        <v>781.8</v>
      </c>
      <c r="Y629" s="452" t="s">
        <v>2180</v>
      </c>
      <c r="Z629" s="284" t="s">
        <v>3638</v>
      </c>
      <c r="AB629" s="65">
        <f>$BFL$838</f>
        <v>483.1</v>
      </c>
      <c r="AC629" s="452" t="s">
        <v>2180</v>
      </c>
      <c r="AD629" s="284" t="s">
        <v>3639</v>
      </c>
      <c r="AF629" s="65">
        <f>$BFU$844</f>
        <v>399.6</v>
      </c>
      <c r="AG629" s="452" t="s">
        <v>2180</v>
      </c>
      <c r="AH629" s="107" t="s">
        <v>2734</v>
      </c>
      <c r="AJ629" s="65">
        <f>$ALS$850</f>
        <v>269</v>
      </c>
      <c r="AK629" s="452" t="s">
        <v>2180</v>
      </c>
      <c r="AL629" s="107" t="s">
        <v>2212</v>
      </c>
      <c r="AN629" s="65">
        <f>$XW$856</f>
        <v>225.5</v>
      </c>
      <c r="AO629" s="452" t="s">
        <v>2180</v>
      </c>
      <c r="AP629" s="284" t="s">
        <v>3629</v>
      </c>
      <c r="AR629" s="65">
        <f>$BCI$862</f>
        <v>159.10000000000002</v>
      </c>
      <c r="AS629" s="452" t="s">
        <v>2180</v>
      </c>
      <c r="AT629" s="107" t="s">
        <v>162</v>
      </c>
      <c r="AW629" s="65">
        <f>$HG$868</f>
        <v>156.19999999999999</v>
      </c>
    </row>
    <row r="630" spans="1:49" s="34" customFormat="1" ht="15.75" customHeight="1">
      <c r="A630" s="452" t="s">
        <v>2181</v>
      </c>
      <c r="B630" s="107" t="s">
        <v>668</v>
      </c>
      <c r="D630" s="65">
        <f>$SI$802</f>
        <v>5080.6000000000004</v>
      </c>
      <c r="E630" s="452" t="s">
        <v>2181</v>
      </c>
      <c r="F630" s="107" t="s">
        <v>162</v>
      </c>
      <c r="H630" s="65">
        <f>$HG$808</f>
        <v>3052.9</v>
      </c>
      <c r="I630" s="452" t="s">
        <v>2181</v>
      </c>
      <c r="J630" s="107" t="s">
        <v>2720</v>
      </c>
      <c r="L630" s="65">
        <f>$AHX$814</f>
        <v>2271.3000000000002</v>
      </c>
      <c r="M630" s="452" t="s">
        <v>2181</v>
      </c>
      <c r="N630" s="107" t="s">
        <v>2714</v>
      </c>
      <c r="P630" s="65">
        <f>$AQF$820</f>
        <v>704.5</v>
      </c>
      <c r="Q630" s="452" t="s">
        <v>2181</v>
      </c>
      <c r="R630" s="107" t="s">
        <v>153</v>
      </c>
      <c r="T630" s="65">
        <f>$SR$826</f>
        <v>1469.4</v>
      </c>
      <c r="U630" s="452" t="s">
        <v>2181</v>
      </c>
      <c r="V630" s="284" t="s">
        <v>3625</v>
      </c>
      <c r="X630" s="65">
        <f>$BAY$832</f>
        <v>781.30000000000007</v>
      </c>
      <c r="Y630" s="452" t="s">
        <v>2181</v>
      </c>
      <c r="Z630" s="107" t="s">
        <v>2209</v>
      </c>
      <c r="AB630" s="65">
        <f>$AAZ$838</f>
        <v>477.20000000000005</v>
      </c>
      <c r="AC630" s="452" t="s">
        <v>2181</v>
      </c>
      <c r="AD630" s="107" t="s">
        <v>675</v>
      </c>
      <c r="AF630" s="65">
        <f>$MC$844</f>
        <v>395.69999999999993</v>
      </c>
      <c r="AG630" s="452" t="s">
        <v>2181</v>
      </c>
      <c r="AH630" s="107" t="s">
        <v>180</v>
      </c>
      <c r="AJ630" s="65">
        <f>$ZP$850</f>
        <v>268.5</v>
      </c>
      <c r="AK630" s="452" t="s">
        <v>2181</v>
      </c>
      <c r="AL630" s="285" t="s">
        <v>1671</v>
      </c>
      <c r="AN630" s="65">
        <f>$RQ$856</f>
        <v>221.6</v>
      </c>
      <c r="AO630" s="452" t="s">
        <v>2181</v>
      </c>
      <c r="AP630" s="107" t="s">
        <v>2732</v>
      </c>
      <c r="AR630" s="65">
        <f>$AQO$862</f>
        <v>152.5</v>
      </c>
      <c r="AS630" s="452" t="s">
        <v>2181</v>
      </c>
      <c r="AT630" s="284" t="s">
        <v>3637</v>
      </c>
      <c r="AW630" s="65">
        <f>$BFC$868</f>
        <v>141.4</v>
      </c>
    </row>
    <row r="631" spans="1:49" s="34" customFormat="1" ht="15.75" customHeight="1">
      <c r="A631" s="452" t="s">
        <v>2182</v>
      </c>
      <c r="B631" s="107" t="s">
        <v>2721</v>
      </c>
      <c r="D631" s="65">
        <f>$AMT$802</f>
        <v>5067.45</v>
      </c>
      <c r="E631" s="452" t="s">
        <v>2182</v>
      </c>
      <c r="F631" s="285" t="s">
        <v>11</v>
      </c>
      <c r="H631" s="65">
        <f>$FE$808</f>
        <v>3051.1</v>
      </c>
      <c r="I631" s="452" t="s">
        <v>2182</v>
      </c>
      <c r="J631" s="284" t="s">
        <v>3622</v>
      </c>
      <c r="L631" s="65">
        <f>$AZX$814</f>
        <v>2252.5</v>
      </c>
      <c r="M631" s="452" t="s">
        <v>2182</v>
      </c>
      <c r="N631" s="285" t="s">
        <v>1690</v>
      </c>
      <c r="P631" s="65">
        <f>$ZG$820</f>
        <v>697.2</v>
      </c>
      <c r="Q631" s="452" t="s">
        <v>2182</v>
      </c>
      <c r="R631" s="107" t="s">
        <v>2195</v>
      </c>
      <c r="T631" s="65">
        <f>$XN$826</f>
        <v>1457.6999999999998</v>
      </c>
      <c r="U631" s="452" t="s">
        <v>2182</v>
      </c>
      <c r="V631" s="107" t="s">
        <v>2195</v>
      </c>
      <c r="X631" s="65">
        <f>$XN$832</f>
        <v>779.5</v>
      </c>
      <c r="Y631" s="452" t="s">
        <v>2182</v>
      </c>
      <c r="Z631" s="285" t="s">
        <v>1658</v>
      </c>
      <c r="AB631" s="65">
        <f>$ON$838</f>
        <v>477.1</v>
      </c>
      <c r="AC631" s="452" t="s">
        <v>2182</v>
      </c>
      <c r="AD631" s="284" t="s">
        <v>3622</v>
      </c>
      <c r="AF631" s="65">
        <f>$AZX$844</f>
        <v>390.8</v>
      </c>
      <c r="AG631" s="452" t="s">
        <v>2182</v>
      </c>
      <c r="AH631" s="107" t="s">
        <v>2710</v>
      </c>
      <c r="AJ631" s="65">
        <f>$ALA$850</f>
        <v>263.39999999999998</v>
      </c>
      <c r="AK631" s="452" t="s">
        <v>2182</v>
      </c>
      <c r="AL631" s="107" t="s">
        <v>653</v>
      </c>
      <c r="AN631" s="65">
        <f>$IZ$856</f>
        <v>219.9</v>
      </c>
      <c r="AO631" s="452" t="s">
        <v>2182</v>
      </c>
      <c r="AP631" s="285" t="s">
        <v>23</v>
      </c>
      <c r="AR631" s="65">
        <f>$OW$862</f>
        <v>145.80000000000001</v>
      </c>
      <c r="AS631" s="452" t="s">
        <v>2182</v>
      </c>
      <c r="AT631" s="285" t="s">
        <v>1690</v>
      </c>
      <c r="AW631" s="65">
        <f>$ZG$868</f>
        <v>137.5</v>
      </c>
    </row>
    <row r="632" spans="1:49" s="34" customFormat="1" ht="15.75" customHeight="1">
      <c r="A632" s="452" t="s">
        <v>2183</v>
      </c>
      <c r="B632" s="106" t="s">
        <v>1346</v>
      </c>
      <c r="D632" s="65">
        <f>$QY$802</f>
        <v>5047.8</v>
      </c>
      <c r="E632" s="452" t="s">
        <v>2183</v>
      </c>
      <c r="F632" s="107" t="s">
        <v>2201</v>
      </c>
      <c r="H632" s="65">
        <f>$ABI$808</f>
        <v>3039.2999999999997</v>
      </c>
      <c r="I632" s="452" t="s">
        <v>2183</v>
      </c>
      <c r="J632" s="284" t="s">
        <v>3629</v>
      </c>
      <c r="L632" s="65">
        <f>$BCI$814</f>
        <v>2178.3000000000002</v>
      </c>
      <c r="M632" s="452" t="s">
        <v>2183</v>
      </c>
      <c r="N632" s="285" t="s">
        <v>1658</v>
      </c>
      <c r="P632" s="65">
        <f>$ON$820</f>
        <v>682.3</v>
      </c>
      <c r="Q632" s="452" t="s">
        <v>2183</v>
      </c>
      <c r="R632" s="285" t="s">
        <v>1658</v>
      </c>
      <c r="T632" s="65">
        <f>$ON$826</f>
        <v>1445.8999999999999</v>
      </c>
      <c r="U632" s="452" t="s">
        <v>2183</v>
      </c>
      <c r="V632" s="107" t="s">
        <v>2197</v>
      </c>
      <c r="X632" s="65">
        <f>$ADK$832</f>
        <v>777.90000000000009</v>
      </c>
      <c r="Y632" s="452" t="s">
        <v>2183</v>
      </c>
      <c r="Z632" s="107" t="s">
        <v>2193</v>
      </c>
      <c r="AB632" s="65">
        <f>$ASZ$838</f>
        <v>476.5</v>
      </c>
      <c r="AC632" s="452" t="s">
        <v>2183</v>
      </c>
      <c r="AD632" s="284" t="s">
        <v>3637</v>
      </c>
      <c r="AF632" s="65">
        <f>$BFC$844</f>
        <v>389.20000000000005</v>
      </c>
      <c r="AG632" s="452" t="s">
        <v>2183</v>
      </c>
      <c r="AH632" s="107" t="s">
        <v>2832</v>
      </c>
      <c r="AJ632" s="65">
        <f>$AGW$850</f>
        <v>263.2</v>
      </c>
      <c r="AK632" s="452" t="s">
        <v>2183</v>
      </c>
      <c r="AL632" s="285" t="s">
        <v>37</v>
      </c>
      <c r="AN632" s="65">
        <f>$EV$856</f>
        <v>211.5</v>
      </c>
      <c r="AO632" s="452" t="s">
        <v>2183</v>
      </c>
      <c r="AP632" s="107" t="s">
        <v>3679</v>
      </c>
      <c r="AR632" s="65">
        <f>$BGD$862</f>
        <v>140.9</v>
      </c>
      <c r="AS632" s="452" t="s">
        <v>2183</v>
      </c>
      <c r="AT632" s="284" t="s">
        <v>3621</v>
      </c>
      <c r="AW632" s="65">
        <f>$AZO$868</f>
        <v>133.5</v>
      </c>
    </row>
    <row r="633" spans="1:49" s="34" customFormat="1" ht="15.75" customHeight="1">
      <c r="A633" s="452" t="s">
        <v>2184</v>
      </c>
      <c r="B633" s="285" t="s">
        <v>23</v>
      </c>
      <c r="D633" s="65">
        <f>$OW$802</f>
        <v>5020.2000000000007</v>
      </c>
      <c r="E633" s="452" t="s">
        <v>2184</v>
      </c>
      <c r="F633" s="107" t="s">
        <v>2197</v>
      </c>
      <c r="H633" s="65">
        <f>$ADK$808</f>
        <v>3035.4999999999995</v>
      </c>
      <c r="I633" s="452" t="s">
        <v>2184</v>
      </c>
      <c r="J633" s="285" t="s">
        <v>1753</v>
      </c>
      <c r="L633" s="65">
        <f>$NM$814</f>
        <v>2156.9</v>
      </c>
      <c r="M633" s="452" t="s">
        <v>2184</v>
      </c>
      <c r="N633" s="107" t="s">
        <v>2721</v>
      </c>
      <c r="P633" s="65">
        <f>$AMT$820</f>
        <v>661.59999999999991</v>
      </c>
      <c r="Q633" s="452" t="s">
        <v>2184</v>
      </c>
      <c r="R633" s="107" t="s">
        <v>2198</v>
      </c>
      <c r="T633" s="65">
        <f>$ABR$826</f>
        <v>1439.1</v>
      </c>
      <c r="U633" s="452" t="s">
        <v>2184</v>
      </c>
      <c r="V633" s="106" t="s">
        <v>1346</v>
      </c>
      <c r="X633" s="65">
        <f>$QY$832</f>
        <v>777.8</v>
      </c>
      <c r="Y633" s="452" t="s">
        <v>2184</v>
      </c>
      <c r="Z633" s="107" t="s">
        <v>2721</v>
      </c>
      <c r="AB633" s="65">
        <f>$AMT$838</f>
        <v>471.40000000000003</v>
      </c>
      <c r="AC633" s="452" t="s">
        <v>2184</v>
      </c>
      <c r="AD633" s="107" t="s">
        <v>704</v>
      </c>
      <c r="AF633" s="65">
        <f>$DC$844</f>
        <v>379.6</v>
      </c>
      <c r="AG633" s="452" t="s">
        <v>2184</v>
      </c>
      <c r="AH633" s="285" t="s">
        <v>1666</v>
      </c>
      <c r="AJ633" s="65">
        <f>$ND$850</f>
        <v>263.04999999999995</v>
      </c>
      <c r="AK633" s="452" t="s">
        <v>2184</v>
      </c>
      <c r="AL633" s="107" t="s">
        <v>2714</v>
      </c>
      <c r="AN633" s="65">
        <f>$AQF$856</f>
        <v>211.2</v>
      </c>
      <c r="AO633" s="452" t="s">
        <v>2184</v>
      </c>
      <c r="AP633" s="107" t="s">
        <v>3616</v>
      </c>
      <c r="AR633" s="65">
        <f>$AXM$862</f>
        <v>140.4</v>
      </c>
      <c r="AS633" s="452" t="s">
        <v>2184</v>
      </c>
      <c r="AT633" s="107" t="s">
        <v>2196</v>
      </c>
      <c r="AW633" s="65">
        <f>$WV$868</f>
        <v>132.69999999999999</v>
      </c>
    </row>
    <row r="634" spans="1:49" s="34" customFormat="1" ht="15.75" customHeight="1">
      <c r="A634" s="452" t="s">
        <v>2185</v>
      </c>
      <c r="B634" s="107" t="s">
        <v>2716</v>
      </c>
      <c r="D634" s="65">
        <f>$AOV$802</f>
        <v>5018.5999999999995</v>
      </c>
      <c r="E634" s="452" t="s">
        <v>2185</v>
      </c>
      <c r="F634" s="285" t="s">
        <v>1690</v>
      </c>
      <c r="H634" s="65">
        <f>$ZG$808</f>
        <v>3020.2999999999997</v>
      </c>
      <c r="I634" s="452" t="s">
        <v>2185</v>
      </c>
      <c r="J634" s="285" t="s">
        <v>1690</v>
      </c>
      <c r="L634" s="65">
        <f>$ZG$814</f>
        <v>2124.2000000000003</v>
      </c>
      <c r="M634" s="452" t="s">
        <v>2185</v>
      </c>
      <c r="N634" s="285" t="s">
        <v>1657</v>
      </c>
      <c r="P634" s="65">
        <f>$TS$820</f>
        <v>616.90000000000009</v>
      </c>
      <c r="Q634" s="452" t="s">
        <v>2185</v>
      </c>
      <c r="R634" s="107" t="s">
        <v>2725</v>
      </c>
      <c r="T634" s="65">
        <f>$AIP$826</f>
        <v>1422.8999999999999</v>
      </c>
      <c r="U634" s="452" t="s">
        <v>2185</v>
      </c>
      <c r="V634" s="284" t="s">
        <v>3639</v>
      </c>
      <c r="X634" s="65">
        <f>$BFU$832</f>
        <v>767.3</v>
      </c>
      <c r="Y634" s="452" t="s">
        <v>2185</v>
      </c>
      <c r="Z634" s="284" t="s">
        <v>3618</v>
      </c>
      <c r="AB634" s="65">
        <f>$AYE$838</f>
        <v>459.5</v>
      </c>
      <c r="AC634" s="452" t="s">
        <v>2185</v>
      </c>
      <c r="AD634" s="285" t="s">
        <v>23</v>
      </c>
      <c r="AF634" s="65">
        <f>$OW$844</f>
        <v>379.4</v>
      </c>
      <c r="AG634" s="452" t="s">
        <v>2185</v>
      </c>
      <c r="AH634" s="106" t="s">
        <v>1349</v>
      </c>
      <c r="AJ634" s="65">
        <f>$LT$850</f>
        <v>259.3</v>
      </c>
      <c r="AK634" s="452" t="s">
        <v>2185</v>
      </c>
      <c r="AL634" s="107" t="s">
        <v>2209</v>
      </c>
      <c r="AN634" s="65">
        <f>$AAZ$856</f>
        <v>206.5</v>
      </c>
      <c r="AO634" s="452" t="s">
        <v>2185</v>
      </c>
      <c r="AP634" s="284" t="s">
        <v>3623</v>
      </c>
      <c r="AR634" s="65">
        <f>$BAG$862</f>
        <v>138.9</v>
      </c>
      <c r="AS634" s="452" t="s">
        <v>2185</v>
      </c>
      <c r="AT634" s="285" t="s">
        <v>1753</v>
      </c>
      <c r="AW634" s="65">
        <f>$NM$868</f>
        <v>132.69999999999999</v>
      </c>
    </row>
    <row r="635" spans="1:49" s="34" customFormat="1" ht="15.75" customHeight="1">
      <c r="A635" s="452" t="s">
        <v>2186</v>
      </c>
      <c r="B635" s="107" t="s">
        <v>2212</v>
      </c>
      <c r="D635" s="65">
        <f>$XW$802</f>
        <v>5007.1000000000004</v>
      </c>
      <c r="E635" s="452" t="s">
        <v>2186</v>
      </c>
      <c r="F635" s="284" t="s">
        <v>3622</v>
      </c>
      <c r="H635" s="65">
        <f>$AZX$808</f>
        <v>2994.2</v>
      </c>
      <c r="I635" s="452" t="s">
        <v>2186</v>
      </c>
      <c r="J635" s="284" t="s">
        <v>3630</v>
      </c>
      <c r="L635" s="65">
        <f>$BCR$814</f>
        <v>2117.6000000000004</v>
      </c>
      <c r="M635" s="452" t="s">
        <v>2186</v>
      </c>
      <c r="N635" s="107" t="s">
        <v>2720</v>
      </c>
      <c r="P635" s="65">
        <f>$AHX$820</f>
        <v>614.70000000000005</v>
      </c>
      <c r="Q635" s="452" t="s">
        <v>2186</v>
      </c>
      <c r="R635" s="107" t="s">
        <v>2733</v>
      </c>
      <c r="T635" s="65">
        <f>$ANU$826</f>
        <v>1338.6000000000001</v>
      </c>
      <c r="U635" s="452" t="s">
        <v>2186</v>
      </c>
      <c r="V635" s="107" t="s">
        <v>2209</v>
      </c>
      <c r="X635" s="65">
        <f>$AAZ$832</f>
        <v>754.10000000000014</v>
      </c>
      <c r="Y635" s="452" t="s">
        <v>2186</v>
      </c>
      <c r="Z635" s="107" t="s">
        <v>2709</v>
      </c>
      <c r="AB635" s="65">
        <f>$ANL$838</f>
        <v>458.40000000000003</v>
      </c>
      <c r="AC635" s="452" t="s">
        <v>2186</v>
      </c>
      <c r="AD635" s="285" t="s">
        <v>1656</v>
      </c>
      <c r="AF635" s="65">
        <f>$ASH$844</f>
        <v>378.40000000000003</v>
      </c>
      <c r="AG635" s="452" t="s">
        <v>2186</v>
      </c>
      <c r="AH635" s="285" t="s">
        <v>1671</v>
      </c>
      <c r="AJ635" s="65">
        <f>$RQ$850</f>
        <v>251.10000000000002</v>
      </c>
      <c r="AK635" s="452" t="s">
        <v>2186</v>
      </c>
      <c r="AL635" s="284" t="s">
        <v>3621</v>
      </c>
      <c r="AN635" s="65">
        <f>$AZO$856</f>
        <v>205.8</v>
      </c>
      <c r="AO635" s="452" t="s">
        <v>2186</v>
      </c>
      <c r="AP635" s="107" t="s">
        <v>2716</v>
      </c>
      <c r="AR635" s="65">
        <f>$AOV$862</f>
        <v>124.60000000000001</v>
      </c>
      <c r="AS635" s="452" t="s">
        <v>2186</v>
      </c>
      <c r="AT635" s="107" t="s">
        <v>668</v>
      </c>
      <c r="AW635" s="65">
        <f>$SI$868</f>
        <v>129.9</v>
      </c>
    </row>
    <row r="636" spans="1:49" s="34" customFormat="1" ht="15.75" customHeight="1">
      <c r="A636" s="452" t="s">
        <v>2187</v>
      </c>
      <c r="B636" s="284" t="s">
        <v>3620</v>
      </c>
      <c r="D636" s="65">
        <f>$AYW$802</f>
        <v>4972.5</v>
      </c>
      <c r="E636" s="452" t="s">
        <v>2187</v>
      </c>
      <c r="F636" s="107" t="s">
        <v>2198</v>
      </c>
      <c r="H636" s="65">
        <f>$ABR$808</f>
        <v>2990.2000000000003</v>
      </c>
      <c r="I636" s="452" t="s">
        <v>2187</v>
      </c>
      <c r="J636" s="284" t="s">
        <v>3634</v>
      </c>
      <c r="L636" s="65">
        <f>$BEB$814</f>
        <v>2109.4</v>
      </c>
      <c r="M636" s="452" t="s">
        <v>2187</v>
      </c>
      <c r="N636" s="284" t="s">
        <v>3636</v>
      </c>
      <c r="P636" s="65">
        <f>$BET$820</f>
        <v>610.9</v>
      </c>
      <c r="Q636" s="452" t="s">
        <v>2187</v>
      </c>
      <c r="R636" s="284" t="s">
        <v>3634</v>
      </c>
      <c r="T636" s="65">
        <f>$BEB$826</f>
        <v>1318.4</v>
      </c>
      <c r="U636" s="452" t="s">
        <v>2187</v>
      </c>
      <c r="V636" s="107" t="s">
        <v>2193</v>
      </c>
      <c r="X636" s="65">
        <f>$ASZ$832</f>
        <v>740.6</v>
      </c>
      <c r="Y636" s="452" t="s">
        <v>2187</v>
      </c>
      <c r="Z636" s="106" t="s">
        <v>1346</v>
      </c>
      <c r="AB636" s="65">
        <f>$QY$838</f>
        <v>456.7</v>
      </c>
      <c r="AC636" s="452" t="s">
        <v>2187</v>
      </c>
      <c r="AD636" s="107" t="s">
        <v>2710</v>
      </c>
      <c r="AF636" s="65">
        <f>$ALA$844</f>
        <v>365.6</v>
      </c>
      <c r="AG636" s="452" t="s">
        <v>2187</v>
      </c>
      <c r="AH636" s="284" t="s">
        <v>3632</v>
      </c>
      <c r="AJ636" s="65">
        <f>$BDJ$850</f>
        <v>249.69999999999996</v>
      </c>
      <c r="AK636" s="452" t="s">
        <v>2187</v>
      </c>
      <c r="AL636" s="107" t="s">
        <v>2709</v>
      </c>
      <c r="AN636" s="65">
        <f>$ANL$856</f>
        <v>204.20000000000002</v>
      </c>
      <c r="AO636" s="452" t="s">
        <v>2187</v>
      </c>
      <c r="AP636" s="107" t="s">
        <v>2832</v>
      </c>
      <c r="AR636" s="65">
        <f>$AGW$862</f>
        <v>121.8</v>
      </c>
      <c r="AS636" s="452" t="s">
        <v>2187</v>
      </c>
      <c r="AT636" s="284" t="s">
        <v>3634</v>
      </c>
      <c r="AW636" s="65">
        <f>$BEB$868</f>
        <v>107.30000000000001</v>
      </c>
    </row>
    <row r="637" spans="1:49" s="34" customFormat="1" ht="15.75" customHeight="1">
      <c r="A637" s="452" t="s">
        <v>2188</v>
      </c>
      <c r="B637" s="285" t="s">
        <v>1</v>
      </c>
      <c r="D637" s="65">
        <f>$UK$802</f>
        <v>4957.8999999999996</v>
      </c>
      <c r="E637" s="452" t="s">
        <v>2188</v>
      </c>
      <c r="F637" s="107" t="s">
        <v>669</v>
      </c>
      <c r="H637" s="65">
        <f>$ML$808</f>
        <v>2988.7999999999997</v>
      </c>
      <c r="I637" s="452" t="s">
        <v>2188</v>
      </c>
      <c r="J637" s="107" t="s">
        <v>2729</v>
      </c>
      <c r="L637" s="65">
        <f>$AIG$814</f>
        <v>2077.6</v>
      </c>
      <c r="M637" s="452" t="s">
        <v>2188</v>
      </c>
      <c r="N637" s="284" t="s">
        <v>3638</v>
      </c>
      <c r="P637" s="65">
        <f>$BFL$820</f>
        <v>596.9</v>
      </c>
      <c r="Q637" s="452" t="s">
        <v>2188</v>
      </c>
      <c r="R637" s="107" t="s">
        <v>2717</v>
      </c>
      <c r="T637" s="65">
        <f>$ANC$826</f>
        <v>1308.5</v>
      </c>
      <c r="U637" s="452" t="s">
        <v>2188</v>
      </c>
      <c r="V637" s="107" t="s">
        <v>694</v>
      </c>
      <c r="X637" s="65">
        <f>$RH$832</f>
        <v>738.3</v>
      </c>
      <c r="Y637" s="452" t="s">
        <v>2188</v>
      </c>
      <c r="Z637" s="107" t="s">
        <v>3627</v>
      </c>
      <c r="AB637" s="65">
        <f>$BBQ$838</f>
        <v>449.69999999999993</v>
      </c>
      <c r="AC637" s="452" t="s">
        <v>2188</v>
      </c>
      <c r="AD637" s="107" t="s">
        <v>700</v>
      </c>
      <c r="AF637" s="65">
        <f>$NV$844</f>
        <v>360</v>
      </c>
      <c r="AG637" s="452" t="s">
        <v>2188</v>
      </c>
      <c r="AH637" s="284" t="s">
        <v>3642</v>
      </c>
      <c r="AJ637" s="65">
        <f>$BHE$850</f>
        <v>248.10000000000002</v>
      </c>
      <c r="AK637" s="452" t="s">
        <v>2188</v>
      </c>
      <c r="AL637" s="107" t="s">
        <v>2711</v>
      </c>
      <c r="AN637" s="65">
        <f>$AKR$856</f>
        <v>193.6</v>
      </c>
      <c r="AO637" s="452" t="s">
        <v>2188</v>
      </c>
      <c r="AP637" s="107" t="s">
        <v>2217</v>
      </c>
      <c r="AR637" s="65">
        <f>$AAH$862</f>
        <v>115.9</v>
      </c>
      <c r="AS637" s="452" t="s">
        <v>2188</v>
      </c>
      <c r="AT637" s="284" t="s">
        <v>3614</v>
      </c>
      <c r="AW637" s="65">
        <f>$AWU$868</f>
        <v>91.7</v>
      </c>
    </row>
    <row r="638" spans="1:49" s="34" customFormat="1" ht="15.75" customHeight="1">
      <c r="A638" s="452" t="s">
        <v>2189</v>
      </c>
      <c r="B638" s="285" t="s">
        <v>25</v>
      </c>
      <c r="D638" s="65">
        <f>$BA$802</f>
        <v>4951.5</v>
      </c>
      <c r="E638" s="452" t="s">
        <v>2189</v>
      </c>
      <c r="F638" s="107" t="s">
        <v>633</v>
      </c>
      <c r="H638" s="65">
        <f>$UB$808</f>
        <v>2980.2999999999997</v>
      </c>
      <c r="I638" s="452" t="s">
        <v>2189</v>
      </c>
      <c r="J638" s="107" t="s">
        <v>2734</v>
      </c>
      <c r="L638" s="65">
        <f>$ALS$814</f>
        <v>2051.7999999999997</v>
      </c>
      <c r="M638" s="452" t="s">
        <v>2189</v>
      </c>
      <c r="N638" s="107" t="s">
        <v>162</v>
      </c>
      <c r="P638" s="65">
        <f>$HG$820</f>
        <v>586.9</v>
      </c>
      <c r="Q638" s="452" t="s">
        <v>2189</v>
      </c>
      <c r="R638" s="107" t="s">
        <v>2197</v>
      </c>
      <c r="T638" s="65">
        <f>$ADK$826</f>
        <v>1297.8999999999999</v>
      </c>
      <c r="U638" s="452" t="s">
        <v>2189</v>
      </c>
      <c r="V638" s="107" t="s">
        <v>2717</v>
      </c>
      <c r="X638" s="65">
        <f>$ANC$832</f>
        <v>722</v>
      </c>
      <c r="Y638" s="452" t="s">
        <v>2189</v>
      </c>
      <c r="Z638" s="285" t="s">
        <v>1753</v>
      </c>
      <c r="AB638" s="65">
        <f>$NM$838</f>
        <v>429.5</v>
      </c>
      <c r="AC638" s="452" t="s">
        <v>2189</v>
      </c>
      <c r="AD638" s="107" t="s">
        <v>639</v>
      </c>
      <c r="AF638" s="65">
        <f>$AEC$844</f>
        <v>357.09999999999997</v>
      </c>
      <c r="AG638" s="452" t="s">
        <v>2189</v>
      </c>
      <c r="AH638" s="107" t="s">
        <v>2732</v>
      </c>
      <c r="AJ638" s="65">
        <f>$AQO$850</f>
        <v>243.2</v>
      </c>
      <c r="AK638" s="452" t="s">
        <v>2189</v>
      </c>
      <c r="AL638" s="107" t="s">
        <v>682</v>
      </c>
      <c r="AN638" s="65">
        <f>$HY$856</f>
        <v>193.6</v>
      </c>
      <c r="AO638" s="452" t="s">
        <v>2189</v>
      </c>
      <c r="AP638" s="107" t="s">
        <v>2198</v>
      </c>
      <c r="AR638" s="65">
        <f>$ABR$862</f>
        <v>113.6</v>
      </c>
      <c r="AS638" s="452" t="s">
        <v>2189</v>
      </c>
      <c r="AT638" s="107" t="s">
        <v>653</v>
      </c>
      <c r="AW638" s="65">
        <f>$IZ$868</f>
        <v>87.499999999999986</v>
      </c>
    </row>
    <row r="639" spans="1:49" s="34" customFormat="1" ht="15.75" customHeight="1">
      <c r="A639" s="452" t="s">
        <v>2190</v>
      </c>
      <c r="B639" s="284" t="s">
        <v>143</v>
      </c>
      <c r="D639" s="65">
        <f>$FN$802</f>
        <v>4926</v>
      </c>
      <c r="E639" s="452" t="s">
        <v>2190</v>
      </c>
      <c r="F639" s="107" t="s">
        <v>2220</v>
      </c>
      <c r="H639" s="65">
        <f>$YF$808</f>
        <v>2920.3999999999996</v>
      </c>
      <c r="I639" s="452" t="s">
        <v>2190</v>
      </c>
      <c r="J639" s="107" t="s">
        <v>658</v>
      </c>
      <c r="L639" s="65">
        <f>$KA$814</f>
        <v>2026.1</v>
      </c>
      <c r="M639" s="452" t="s">
        <v>2190</v>
      </c>
      <c r="N639" s="107" t="s">
        <v>2198</v>
      </c>
      <c r="P639" s="65">
        <f>$ABR$820</f>
        <v>567.1</v>
      </c>
      <c r="Q639" s="452" t="s">
        <v>2190</v>
      </c>
      <c r="R639" s="284" t="s">
        <v>3625</v>
      </c>
      <c r="T639" s="65">
        <f>$BAY$826</f>
        <v>1232.6999999999998</v>
      </c>
      <c r="U639" s="452" t="s">
        <v>2190</v>
      </c>
      <c r="V639" s="284" t="s">
        <v>3637</v>
      </c>
      <c r="X639" s="65">
        <f>$BFC$832</f>
        <v>704.3</v>
      </c>
      <c r="Y639" s="452" t="s">
        <v>2190</v>
      </c>
      <c r="Z639" s="284" t="s">
        <v>3619</v>
      </c>
      <c r="AB639" s="65">
        <f>$AYN$838</f>
        <v>422.59999999999997</v>
      </c>
      <c r="AC639" s="452" t="s">
        <v>2190</v>
      </c>
      <c r="AD639" s="107" t="s">
        <v>2209</v>
      </c>
      <c r="AF639" s="65">
        <f>$AAZ$844</f>
        <v>355.5</v>
      </c>
      <c r="AG639" s="452" t="s">
        <v>2190</v>
      </c>
      <c r="AH639" s="107" t="s">
        <v>2196</v>
      </c>
      <c r="AJ639" s="65">
        <f>$WV$850</f>
        <v>234.2</v>
      </c>
      <c r="AK639" s="452" t="s">
        <v>2190</v>
      </c>
      <c r="AL639" s="107" t="s">
        <v>667</v>
      </c>
      <c r="AN639" s="65">
        <f>$JR$856</f>
        <v>190.10000000000002</v>
      </c>
      <c r="AO639" s="452" t="s">
        <v>2190</v>
      </c>
      <c r="AP639" s="107" t="s">
        <v>639</v>
      </c>
      <c r="AR639" s="65">
        <f>$AEC$862</f>
        <v>107.6</v>
      </c>
      <c r="AS639" s="452" t="s">
        <v>2190</v>
      </c>
      <c r="AT639" s="107" t="s">
        <v>2726</v>
      </c>
      <c r="AW639" s="65">
        <f>$AKI$868</f>
        <v>78.2</v>
      </c>
    </row>
    <row r="640" spans="1:49" s="34" customFormat="1" ht="15.75" customHeight="1">
      <c r="A640" s="452" t="s">
        <v>2191</v>
      </c>
      <c r="B640" s="107" t="s">
        <v>682</v>
      </c>
      <c r="D640" s="65">
        <f>$HY$802</f>
        <v>4843.3999999999996</v>
      </c>
      <c r="E640" s="452" t="s">
        <v>2191</v>
      </c>
      <c r="F640" s="284" t="s">
        <v>3620</v>
      </c>
      <c r="H640" s="65">
        <f>$AYW$808</f>
        <v>2842.6000000000004</v>
      </c>
      <c r="I640" s="452" t="s">
        <v>2191</v>
      </c>
      <c r="J640" s="106" t="s">
        <v>1343</v>
      </c>
      <c r="L640" s="65">
        <f>$IQ$814</f>
        <v>2021.3000000000002</v>
      </c>
      <c r="M640" s="452" t="s">
        <v>2191</v>
      </c>
      <c r="N640" s="106" t="s">
        <v>1349</v>
      </c>
      <c r="P640" s="65">
        <f>$LT$820</f>
        <v>553</v>
      </c>
      <c r="Q640" s="452" t="s">
        <v>2191</v>
      </c>
      <c r="R640" s="285" t="s">
        <v>1</v>
      </c>
      <c r="T640" s="65">
        <f>$UK$826</f>
        <v>1226</v>
      </c>
      <c r="U640" s="452" t="s">
        <v>2191</v>
      </c>
      <c r="V640" s="285" t="s">
        <v>1667</v>
      </c>
      <c r="X640" s="65">
        <f>$VC$832</f>
        <v>660.5</v>
      </c>
      <c r="Y640" s="452" t="s">
        <v>2191</v>
      </c>
      <c r="Z640" s="107" t="s">
        <v>682</v>
      </c>
      <c r="AB640" s="65">
        <f>$HY$838</f>
        <v>412.9</v>
      </c>
      <c r="AC640" s="452" t="s">
        <v>2191</v>
      </c>
      <c r="AD640" s="107" t="s">
        <v>2203</v>
      </c>
      <c r="AF640" s="65">
        <f>$WM$844</f>
        <v>351.2</v>
      </c>
      <c r="AG640" s="452" t="s">
        <v>2191</v>
      </c>
      <c r="AH640" s="285" t="s">
        <v>1753</v>
      </c>
      <c r="AJ640" s="65">
        <f>$NM$850</f>
        <v>234.2</v>
      </c>
      <c r="AK640" s="452" t="s">
        <v>2191</v>
      </c>
      <c r="AL640" s="107" t="s">
        <v>2217</v>
      </c>
      <c r="AN640" s="65">
        <f>$AAH$856</f>
        <v>188.7</v>
      </c>
      <c r="AO640" s="452" t="s">
        <v>2191</v>
      </c>
      <c r="AP640" s="284" t="s">
        <v>3636</v>
      </c>
      <c r="AR640" s="65">
        <f>$BET$862</f>
        <v>100.5</v>
      </c>
      <c r="AS640" s="452" t="s">
        <v>2191</v>
      </c>
      <c r="AT640" s="107" t="s">
        <v>2217</v>
      </c>
      <c r="AW640" s="65">
        <f>$AAH$868</f>
        <v>76</v>
      </c>
    </row>
    <row r="641" spans="1:49" s="34" customFormat="1" ht="15.75" customHeight="1">
      <c r="A641" s="452" t="s">
        <v>2192</v>
      </c>
      <c r="B641" s="284" t="s">
        <v>3649</v>
      </c>
      <c r="D641" s="65">
        <f>$AZF$802</f>
        <v>4770.5</v>
      </c>
      <c r="E641" s="452" t="s">
        <v>2192</v>
      </c>
      <c r="F641" s="107" t="s">
        <v>2713</v>
      </c>
      <c r="H641" s="65">
        <f>$AJZ$808</f>
        <v>2824.7</v>
      </c>
      <c r="I641" s="452" t="s">
        <v>2192</v>
      </c>
      <c r="J641" s="285" t="s">
        <v>1658</v>
      </c>
      <c r="L641" s="65">
        <f>$ON$814</f>
        <v>2009.15</v>
      </c>
      <c r="M641" s="452" t="s">
        <v>2192</v>
      </c>
      <c r="N641" s="106" t="s">
        <v>1345</v>
      </c>
      <c r="P641" s="65">
        <f>$PO$820</f>
        <v>533.70000000000005</v>
      </c>
      <c r="Q641" s="452" t="s">
        <v>2192</v>
      </c>
      <c r="R641" s="285" t="s">
        <v>1665</v>
      </c>
      <c r="T641" s="65">
        <f>$VU$826</f>
        <v>1199.5000000000002</v>
      </c>
      <c r="U641" s="452" t="s">
        <v>2192</v>
      </c>
      <c r="V641" s="284" t="s">
        <v>3614</v>
      </c>
      <c r="X641" s="65">
        <f>$AWU$832</f>
        <v>620.9</v>
      </c>
      <c r="Y641" s="452" t="s">
        <v>2192</v>
      </c>
      <c r="Z641" s="285" t="s">
        <v>1667</v>
      </c>
      <c r="AB641" s="65">
        <f>$VC$838</f>
        <v>412.1</v>
      </c>
      <c r="AC641" s="452" t="s">
        <v>2192</v>
      </c>
      <c r="AD641" s="107" t="s">
        <v>2212</v>
      </c>
      <c r="AF641" s="65">
        <f>$XW$844</f>
        <v>350.79999999999995</v>
      </c>
      <c r="AG641" s="452" t="s">
        <v>2192</v>
      </c>
      <c r="AH641" s="107" t="s">
        <v>2212</v>
      </c>
      <c r="AJ641" s="65">
        <f>$XW$850</f>
        <v>230.20000000000002</v>
      </c>
      <c r="AK641" s="452" t="s">
        <v>2192</v>
      </c>
      <c r="AL641" s="284" t="s">
        <v>3620</v>
      </c>
      <c r="AN641" s="65">
        <f>$AYW$856</f>
        <v>186.29999999999998</v>
      </c>
      <c r="AO641" s="452" t="s">
        <v>2192</v>
      </c>
      <c r="AP641" s="107" t="s">
        <v>2212</v>
      </c>
      <c r="AR641" s="65">
        <f>$XW$862</f>
        <v>86.1</v>
      </c>
      <c r="AS641" s="452" t="s">
        <v>2192</v>
      </c>
      <c r="AT641" s="284" t="s">
        <v>3626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285" t="s">
        <v>1657</v>
      </c>
      <c r="D642" s="65">
        <f>$TS$802</f>
        <v>4757.7000000000007</v>
      </c>
      <c r="E642" s="452" t="s">
        <v>2303</v>
      </c>
      <c r="F642" s="285" t="s">
        <v>17</v>
      </c>
      <c r="H642" s="65">
        <f>$EM$808</f>
        <v>2815.7999999999997</v>
      </c>
      <c r="I642" s="452" t="s">
        <v>2303</v>
      </c>
      <c r="J642" s="107" t="s">
        <v>2197</v>
      </c>
      <c r="L642" s="65">
        <f>$ADK$814</f>
        <v>1958.3</v>
      </c>
      <c r="M642" s="452" t="s">
        <v>2303</v>
      </c>
      <c r="N642" s="284" t="s">
        <v>3632</v>
      </c>
      <c r="P642" s="65">
        <f>$BDJ$820</f>
        <v>526.20000000000005</v>
      </c>
      <c r="Q642" s="452" t="s">
        <v>2303</v>
      </c>
      <c r="R642" s="107" t="s">
        <v>694</v>
      </c>
      <c r="T642" s="65">
        <f>$RH$826</f>
        <v>1190.1999999999998</v>
      </c>
      <c r="U642" s="452" t="s">
        <v>2303</v>
      </c>
      <c r="V642" s="107" t="s">
        <v>700</v>
      </c>
      <c r="X642" s="65">
        <f>$NV$832</f>
        <v>619</v>
      </c>
      <c r="Y642" s="452" t="s">
        <v>2303</v>
      </c>
      <c r="Z642" s="284" t="s">
        <v>3629</v>
      </c>
      <c r="AB642" s="65">
        <f>$BCI$838</f>
        <v>407</v>
      </c>
      <c r="AC642" s="452" t="s">
        <v>2303</v>
      </c>
      <c r="AD642" s="284" t="s">
        <v>3635</v>
      </c>
      <c r="AF642" s="65">
        <f>$BEK$844</f>
        <v>323.59999999999997</v>
      </c>
      <c r="AG642" s="452" t="s">
        <v>2303</v>
      </c>
      <c r="AH642" s="106" t="s">
        <v>1346</v>
      </c>
      <c r="AJ642" s="65">
        <f>$QY$850</f>
        <v>229.6</v>
      </c>
      <c r="AK642" s="452" t="s">
        <v>2303</v>
      </c>
      <c r="AL642" s="107" t="s">
        <v>141</v>
      </c>
      <c r="AN642" s="65">
        <f>$GO$856</f>
        <v>177</v>
      </c>
      <c r="AO642" s="452" t="s">
        <v>2303</v>
      </c>
      <c r="AP642" s="284" t="s">
        <v>3635</v>
      </c>
      <c r="AR642" s="65">
        <f>$BEK$862</f>
        <v>77.7</v>
      </c>
      <c r="AS642" s="452" t="s">
        <v>2303</v>
      </c>
      <c r="AT642" s="285" t="s">
        <v>1658</v>
      </c>
      <c r="AW642" s="65">
        <f>$ON$868</f>
        <v>67</v>
      </c>
    </row>
    <row r="643" spans="1:49" s="34" customFormat="1" ht="15.75" customHeight="1">
      <c r="A643" s="452" t="s">
        <v>2304</v>
      </c>
      <c r="B643" s="107" t="s">
        <v>694</v>
      </c>
      <c r="D643" s="65">
        <f>$RH$802</f>
        <v>4722</v>
      </c>
      <c r="E643" s="452" t="s">
        <v>2304</v>
      </c>
      <c r="F643" s="107" t="s">
        <v>2193</v>
      </c>
      <c r="H643" s="65">
        <f>$ASZ$808</f>
        <v>2807.5</v>
      </c>
      <c r="I643" s="452" t="s">
        <v>2304</v>
      </c>
      <c r="J643" s="107" t="s">
        <v>2200</v>
      </c>
      <c r="L643" s="65">
        <f>$ZY$814</f>
        <v>1951</v>
      </c>
      <c r="M643" s="452" t="s">
        <v>2304</v>
      </c>
      <c r="N643" s="107" t="s">
        <v>3679</v>
      </c>
      <c r="P643" s="65">
        <f>$BGD$820</f>
        <v>514.9</v>
      </c>
      <c r="Q643" s="452" t="s">
        <v>2304</v>
      </c>
      <c r="R643" s="107" t="s">
        <v>162</v>
      </c>
      <c r="T643" s="65">
        <f>$HG$826</f>
        <v>1149</v>
      </c>
      <c r="U643" s="452" t="s">
        <v>2304</v>
      </c>
      <c r="V643" s="107" t="s">
        <v>3679</v>
      </c>
      <c r="X643" s="65">
        <f>$BGD$832</f>
        <v>586.70000000000005</v>
      </c>
      <c r="Y643" s="452" t="s">
        <v>2304</v>
      </c>
      <c r="Z643" s="285" t="s">
        <v>1690</v>
      </c>
      <c r="AB643" s="65">
        <f>$ZG$838</f>
        <v>391.5</v>
      </c>
      <c r="AC643" s="452" t="s">
        <v>2304</v>
      </c>
      <c r="AD643" s="285" t="s">
        <v>1</v>
      </c>
      <c r="AF643" s="65">
        <f>$UK$844</f>
        <v>316.2</v>
      </c>
      <c r="AG643" s="452" t="s">
        <v>2304</v>
      </c>
      <c r="AH643" s="107" t="s">
        <v>2727</v>
      </c>
      <c r="AJ643" s="65">
        <f>$APN$850</f>
        <v>228.5</v>
      </c>
      <c r="AK643" s="452" t="s">
        <v>2304</v>
      </c>
      <c r="AL643" s="284" t="s">
        <v>3614</v>
      </c>
      <c r="AN643" s="65">
        <f>$AWU$856</f>
        <v>173.5</v>
      </c>
      <c r="AO643" s="452" t="s">
        <v>2304</v>
      </c>
      <c r="AP643" s="107" t="s">
        <v>2714</v>
      </c>
      <c r="AR643" s="65">
        <f>$AQF$862</f>
        <v>71.899999999999991</v>
      </c>
      <c r="AS643" s="452" t="s">
        <v>2304</v>
      </c>
      <c r="AT643" s="285" t="s">
        <v>1665</v>
      </c>
      <c r="AW643" s="65">
        <f>$VU$868</f>
        <v>47.7</v>
      </c>
    </row>
    <row r="644" spans="1:49" s="34" customFormat="1" ht="15.75" customHeight="1">
      <c r="A644" s="452" t="s">
        <v>2305</v>
      </c>
      <c r="B644" s="285" t="s">
        <v>1690</v>
      </c>
      <c r="D644" s="65">
        <f>$ZG$802</f>
        <v>4643.2</v>
      </c>
      <c r="E644" s="452" t="s">
        <v>2305</v>
      </c>
      <c r="F644" s="107" t="s">
        <v>2195</v>
      </c>
      <c r="H644" s="65">
        <f>$XN$808</f>
        <v>2722.4999999999995</v>
      </c>
      <c r="I644" s="452" t="s">
        <v>2305</v>
      </c>
      <c r="J644" s="284" t="s">
        <v>3637</v>
      </c>
      <c r="L644" s="65">
        <f>$BFC$814</f>
        <v>1949.6</v>
      </c>
      <c r="M644" s="452" t="s">
        <v>2305</v>
      </c>
      <c r="N644" s="107" t="s">
        <v>2733</v>
      </c>
      <c r="P644" s="65">
        <f>$ANU$820</f>
        <v>499.3</v>
      </c>
      <c r="Q644" s="452" t="s">
        <v>2305</v>
      </c>
      <c r="R644" s="107" t="s">
        <v>2732</v>
      </c>
      <c r="T644" s="65">
        <f>$AQO$826</f>
        <v>1122.5</v>
      </c>
      <c r="U644" s="452" t="s">
        <v>2305</v>
      </c>
      <c r="V644" s="106" t="s">
        <v>1342</v>
      </c>
      <c r="X644" s="65">
        <f>$IH$832</f>
        <v>583.30000000000007</v>
      </c>
      <c r="Y644" s="452" t="s">
        <v>2305</v>
      </c>
      <c r="Z644" s="107" t="s">
        <v>2220</v>
      </c>
      <c r="AB644" s="65">
        <f>$YF$838</f>
        <v>384.09999999999997</v>
      </c>
      <c r="AC644" s="452" t="s">
        <v>2305</v>
      </c>
      <c r="AD644" s="107" t="s">
        <v>2832</v>
      </c>
      <c r="AF644" s="65">
        <f>$AGW$844</f>
        <v>316.10000000000002</v>
      </c>
      <c r="AG644" s="452" t="s">
        <v>2305</v>
      </c>
      <c r="AH644" s="107" t="s">
        <v>162</v>
      </c>
      <c r="AJ644" s="65">
        <f>$HG$850</f>
        <v>205.7</v>
      </c>
      <c r="AK644" s="452" t="s">
        <v>2305</v>
      </c>
      <c r="AL644" s="107" t="s">
        <v>638</v>
      </c>
      <c r="AN644" s="65">
        <f>$JI$856</f>
        <v>171.2</v>
      </c>
      <c r="AO644" s="452" t="s">
        <v>2305</v>
      </c>
      <c r="AP644" s="107" t="s">
        <v>633</v>
      </c>
      <c r="AR644" s="65">
        <f>$UB$862</f>
        <v>69.599999999999994</v>
      </c>
      <c r="AS644" s="452" t="s">
        <v>2305</v>
      </c>
      <c r="AT644" s="107" t="s">
        <v>2727</v>
      </c>
      <c r="AW644" s="65">
        <f>$APN$868</f>
        <v>33.4</v>
      </c>
    </row>
    <row r="645" spans="1:49" s="34" customFormat="1" ht="15.75" customHeight="1">
      <c r="A645" s="452" t="s">
        <v>2684</v>
      </c>
      <c r="B645" s="285" t="s">
        <v>31</v>
      </c>
      <c r="D645" s="65">
        <f>$CB$802</f>
        <v>4501.7</v>
      </c>
      <c r="E645" s="452" t="s">
        <v>2684</v>
      </c>
      <c r="F645" s="284" t="s">
        <v>3635</v>
      </c>
      <c r="H645" s="65">
        <f>$BEK$808</f>
        <v>2694.8</v>
      </c>
      <c r="I645" s="452" t="s">
        <v>2684</v>
      </c>
      <c r="J645" s="107" t="s">
        <v>2730</v>
      </c>
      <c r="L645" s="65">
        <f>$AOD$814</f>
        <v>1933.2</v>
      </c>
      <c r="M645" s="452" t="s">
        <v>2684</v>
      </c>
      <c r="N645" s="284" t="s">
        <v>3628</v>
      </c>
      <c r="P645" s="65">
        <f>$BBZ$820</f>
        <v>477.9</v>
      </c>
      <c r="Q645" s="452" t="s">
        <v>2684</v>
      </c>
      <c r="R645" s="285" t="s">
        <v>1657</v>
      </c>
      <c r="T645" s="65">
        <f>$TS$826</f>
        <v>1084.5</v>
      </c>
      <c r="U645" s="452" t="s">
        <v>2684</v>
      </c>
      <c r="V645" s="284" t="s">
        <v>3640</v>
      </c>
      <c r="X645" s="65">
        <f>$BGM$832</f>
        <v>580.70000000000005</v>
      </c>
      <c r="Y645" s="452" t="s">
        <v>2684</v>
      </c>
      <c r="Z645" s="285" t="s">
        <v>1653</v>
      </c>
      <c r="AB645" s="65">
        <f>$FW$838</f>
        <v>373.99999999999994</v>
      </c>
      <c r="AC645" s="452" t="s">
        <v>2684</v>
      </c>
      <c r="AD645" s="107" t="s">
        <v>2198</v>
      </c>
      <c r="AF645" s="65">
        <f>$ABR$844</f>
        <v>306.89999999999998</v>
      </c>
      <c r="AG645" s="452" t="s">
        <v>2684</v>
      </c>
      <c r="AH645" s="284" t="s">
        <v>3615</v>
      </c>
      <c r="AJ645" s="65">
        <f>$AXD$850</f>
        <v>204.2</v>
      </c>
      <c r="AK645" s="452" t="s">
        <v>2684</v>
      </c>
      <c r="AL645" s="284" t="s">
        <v>3629</v>
      </c>
      <c r="AN645" s="65">
        <f>$BCI$856</f>
        <v>165.20000000000002</v>
      </c>
      <c r="AO645" s="452" t="s">
        <v>2684</v>
      </c>
      <c r="AP645" s="285" t="s">
        <v>1</v>
      </c>
      <c r="AR645" s="65">
        <f>$UK$862</f>
        <v>62</v>
      </c>
      <c r="AS645" s="452" t="s">
        <v>2684</v>
      </c>
      <c r="AT645" s="285" t="s">
        <v>1</v>
      </c>
      <c r="AW645" s="65">
        <f>$UK$868</f>
        <v>29.700000000000003</v>
      </c>
    </row>
    <row r="646" spans="1:49" s="34" customFormat="1" ht="15.75" customHeight="1">
      <c r="A646" s="452" t="s">
        <v>2685</v>
      </c>
      <c r="B646" s="285" t="s">
        <v>1665</v>
      </c>
      <c r="D646" s="65">
        <f>$VU$802</f>
        <v>4487.6000000000004</v>
      </c>
      <c r="E646" s="452" t="s">
        <v>2685</v>
      </c>
      <c r="F646" s="107" t="s">
        <v>2716</v>
      </c>
      <c r="H646" s="65">
        <f>$AOV$808</f>
        <v>2647.2</v>
      </c>
      <c r="I646" s="452" t="s">
        <v>2685</v>
      </c>
      <c r="J646" s="285" t="s">
        <v>1665</v>
      </c>
      <c r="L646" s="65">
        <f>$VU$814</f>
        <v>1905.5</v>
      </c>
      <c r="M646" s="452" t="s">
        <v>2685</v>
      </c>
      <c r="N646" s="284" t="s">
        <v>3615</v>
      </c>
      <c r="P646" s="65">
        <f>$AXD$820</f>
        <v>468.7</v>
      </c>
      <c r="Q646" s="452" t="s">
        <v>2685</v>
      </c>
      <c r="R646" s="107" t="s">
        <v>639</v>
      </c>
      <c r="T646" s="65">
        <f>$AEC$826</f>
        <v>1078.3</v>
      </c>
      <c r="U646" s="452" t="s">
        <v>2685</v>
      </c>
      <c r="V646" s="284" t="s">
        <v>3617</v>
      </c>
      <c r="X646" s="65">
        <f>$AXV$832</f>
        <v>551.80000000000007</v>
      </c>
      <c r="Y646" s="452" t="s">
        <v>2685</v>
      </c>
      <c r="Z646" s="285" t="s">
        <v>1655</v>
      </c>
      <c r="AB646" s="65">
        <f>$ED$838</f>
        <v>373.99999999999994</v>
      </c>
      <c r="AC646" s="452" t="s">
        <v>2685</v>
      </c>
      <c r="AD646" s="284" t="s">
        <v>3641</v>
      </c>
      <c r="AF646" s="65">
        <f>$BGV$844</f>
        <v>296.60000000000002</v>
      </c>
      <c r="AG646" s="452" t="s">
        <v>2685</v>
      </c>
      <c r="AH646" s="107" t="s">
        <v>153</v>
      </c>
      <c r="AJ646" s="65">
        <f>$SR$850</f>
        <v>197.2</v>
      </c>
      <c r="AK646" s="452" t="s">
        <v>2685</v>
      </c>
      <c r="AL646" s="107" t="s">
        <v>658</v>
      </c>
      <c r="AN646" s="65">
        <f>$KA$856</f>
        <v>157.30000000000001</v>
      </c>
      <c r="AO646" s="452" t="s">
        <v>2685</v>
      </c>
      <c r="AP646" s="285" t="s">
        <v>1654</v>
      </c>
      <c r="AR646" s="65">
        <f>$YX$862</f>
        <v>61.7</v>
      </c>
      <c r="AS646" s="452" t="s">
        <v>2685</v>
      </c>
      <c r="AT646" s="284" t="s">
        <v>3617</v>
      </c>
      <c r="AW646" s="65">
        <f>$AXV$868</f>
        <v>27</v>
      </c>
    </row>
    <row r="647" spans="1:49" s="34" customFormat="1" ht="15.75" customHeight="1">
      <c r="A647" s="452" t="s">
        <v>2686</v>
      </c>
      <c r="B647" s="107" t="s">
        <v>700</v>
      </c>
      <c r="D647" s="65">
        <f>$NV$802</f>
        <v>4487.3</v>
      </c>
      <c r="E647" s="452" t="s">
        <v>2686</v>
      </c>
      <c r="F647" s="285" t="s">
        <v>1654</v>
      </c>
      <c r="H647" s="65">
        <f>$YX$808</f>
        <v>2641.2</v>
      </c>
      <c r="I647" s="452" t="s">
        <v>2686</v>
      </c>
      <c r="J647" s="107" t="s">
        <v>2727</v>
      </c>
      <c r="L647" s="65">
        <f>$APN$814</f>
        <v>1858.6000000000001</v>
      </c>
      <c r="M647" s="452" t="s">
        <v>2686</v>
      </c>
      <c r="N647" s="284" t="s">
        <v>3637</v>
      </c>
      <c r="P647" s="65">
        <f>$BFC$820</f>
        <v>430.5</v>
      </c>
      <c r="Q647" s="452" t="s">
        <v>2686</v>
      </c>
      <c r="R647" s="284" t="s">
        <v>3626</v>
      </c>
      <c r="T647" s="65">
        <f>$BBH$826</f>
        <v>1069.5999999999999</v>
      </c>
      <c r="U647" s="452" t="s">
        <v>2686</v>
      </c>
      <c r="V647" s="284" t="s">
        <v>3619</v>
      </c>
      <c r="X647" s="65">
        <f>$AYN$832</f>
        <v>487.70000000000005</v>
      </c>
      <c r="Y647" s="452" t="s">
        <v>2686</v>
      </c>
      <c r="Z647" s="107" t="s">
        <v>2197</v>
      </c>
      <c r="AB647" s="65">
        <f>$ADK$838</f>
        <v>362.5</v>
      </c>
      <c r="AC647" s="452" t="s">
        <v>2686</v>
      </c>
      <c r="AD647" s="107" t="s">
        <v>3679</v>
      </c>
      <c r="AF647" s="65">
        <f>$BGD$844</f>
        <v>281.60000000000002</v>
      </c>
      <c r="AG647" s="452" t="s">
        <v>2686</v>
      </c>
      <c r="AH647" s="107" t="s">
        <v>2726</v>
      </c>
      <c r="AJ647" s="65">
        <f>$AKI$850</f>
        <v>183.6</v>
      </c>
      <c r="AK647" s="452" t="s">
        <v>2686</v>
      </c>
      <c r="AL647" s="285" t="s">
        <v>1656</v>
      </c>
      <c r="AN647" s="65">
        <f>$ASH$856</f>
        <v>140.30000000000001</v>
      </c>
      <c r="AO647" s="452" t="s">
        <v>2686</v>
      </c>
      <c r="AP647" s="107" t="s">
        <v>2848</v>
      </c>
      <c r="AR647" s="65">
        <f>$AJH$862</f>
        <v>56.4</v>
      </c>
      <c r="AS647" s="452" t="s">
        <v>2686</v>
      </c>
      <c r="AT647" s="107" t="s">
        <v>2848</v>
      </c>
      <c r="AW647" s="65">
        <f>$AJH$868</f>
        <v>24.200000000000003</v>
      </c>
    </row>
    <row r="648" spans="1:49" s="34" customFormat="1" ht="15.75" customHeight="1">
      <c r="A648" s="452" t="s">
        <v>2687</v>
      </c>
      <c r="B648" s="284" t="s">
        <v>3635</v>
      </c>
      <c r="D648" s="65">
        <f>$BEK$802</f>
        <v>4393.6000000000004</v>
      </c>
      <c r="E648" s="452" t="s">
        <v>2687</v>
      </c>
      <c r="F648" s="107" t="s">
        <v>639</v>
      </c>
      <c r="H648" s="65">
        <f>$AEC$808</f>
        <v>2617.1999999999998</v>
      </c>
      <c r="I648" s="452" t="s">
        <v>2687</v>
      </c>
      <c r="J648" s="107" t="s">
        <v>639</v>
      </c>
      <c r="L648" s="65">
        <f>$AEC$814</f>
        <v>1844.9</v>
      </c>
      <c r="M648" s="452" t="s">
        <v>2687</v>
      </c>
      <c r="N648" s="285" t="s">
        <v>1654</v>
      </c>
      <c r="P648" s="65">
        <f>$YX$820</f>
        <v>404.20000000000005</v>
      </c>
      <c r="Q648" s="452" t="s">
        <v>2687</v>
      </c>
      <c r="R648" s="107" t="s">
        <v>2209</v>
      </c>
      <c r="T648" s="65">
        <f>$AAZ$826</f>
        <v>1026.4499999999998</v>
      </c>
      <c r="U648" s="452" t="s">
        <v>2687</v>
      </c>
      <c r="V648" s="107" t="s">
        <v>675</v>
      </c>
      <c r="X648" s="65">
        <f>$MC$832</f>
        <v>456.8</v>
      </c>
      <c r="Y648" s="452" t="s">
        <v>2687</v>
      </c>
      <c r="Z648" s="107" t="s">
        <v>2832</v>
      </c>
      <c r="AB648" s="65">
        <f>$AGW$838</f>
        <v>343.1</v>
      </c>
      <c r="AC648" s="452" t="s">
        <v>2687</v>
      </c>
      <c r="AD648" s="284" t="s">
        <v>143</v>
      </c>
      <c r="AF648" s="65">
        <f>$FN$844</f>
        <v>279.5</v>
      </c>
      <c r="AG648" s="452" t="s">
        <v>2687</v>
      </c>
      <c r="AH648" s="284" t="s">
        <v>3636</v>
      </c>
      <c r="AJ648" s="65">
        <f>$BET$850</f>
        <v>174.2</v>
      </c>
      <c r="AK648" s="452" t="s">
        <v>2687</v>
      </c>
      <c r="AL648" s="107" t="s">
        <v>669</v>
      </c>
      <c r="AN648" s="65">
        <f>$ML$856</f>
        <v>124.89999999999999</v>
      </c>
      <c r="AO648" s="452" t="s">
        <v>2687</v>
      </c>
      <c r="AP648" s="284" t="s">
        <v>3617</v>
      </c>
      <c r="AR648" s="65">
        <f>$AXV$862</f>
        <v>55.1</v>
      </c>
      <c r="AS648" s="452" t="s">
        <v>2687</v>
      </c>
      <c r="AT648" s="107" t="s">
        <v>2200</v>
      </c>
      <c r="AW648" s="65">
        <f>$ZY$868</f>
        <v>23.6</v>
      </c>
    </row>
    <row r="649" spans="1:49" s="34" customFormat="1" ht="15.75" customHeight="1">
      <c r="A649" s="452" t="s">
        <v>2688</v>
      </c>
      <c r="B649" s="107" t="s">
        <v>633</v>
      </c>
      <c r="D649" s="65">
        <f>$UB$802</f>
        <v>4215.7</v>
      </c>
      <c r="E649" s="452" t="s">
        <v>2688</v>
      </c>
      <c r="F649" s="107" t="s">
        <v>694</v>
      </c>
      <c r="H649" s="65">
        <f>$RH$808</f>
        <v>2200.8000000000002</v>
      </c>
      <c r="I649" s="452" t="s">
        <v>2688</v>
      </c>
      <c r="J649" s="107" t="s">
        <v>2193</v>
      </c>
      <c r="L649" s="65">
        <f>$ASZ$814</f>
        <v>1625.2000000000003</v>
      </c>
      <c r="M649" s="452" t="s">
        <v>2688</v>
      </c>
      <c r="N649" s="107" t="s">
        <v>2220</v>
      </c>
      <c r="P649" s="65">
        <f>$YF$820</f>
        <v>366.1</v>
      </c>
      <c r="Q649" s="452" t="s">
        <v>2688</v>
      </c>
      <c r="R649" s="107" t="s">
        <v>668</v>
      </c>
      <c r="T649" s="65">
        <f>$SI$826</f>
        <v>999.4</v>
      </c>
      <c r="U649" s="452" t="s">
        <v>2688</v>
      </c>
      <c r="V649" s="107" t="s">
        <v>2217</v>
      </c>
      <c r="X649" s="65">
        <f>$AAH$832</f>
        <v>425.00000000000006</v>
      </c>
      <c r="Y649" s="452" t="s">
        <v>2688</v>
      </c>
      <c r="Z649" s="284" t="s">
        <v>3617</v>
      </c>
      <c r="AB649" s="65">
        <f>$AXV$838</f>
        <v>334.8</v>
      </c>
      <c r="AC649" s="452" t="s">
        <v>2688</v>
      </c>
      <c r="AD649" s="107" t="s">
        <v>2202</v>
      </c>
      <c r="AF649" s="65">
        <f>$YO$844</f>
        <v>275.3</v>
      </c>
      <c r="AG649" s="452" t="s">
        <v>2688</v>
      </c>
      <c r="AH649" s="107" t="s">
        <v>700</v>
      </c>
      <c r="AJ649" s="65">
        <f>$NV$850</f>
        <v>160.49999999999997</v>
      </c>
      <c r="AK649" s="452" t="s">
        <v>2688</v>
      </c>
      <c r="AL649" s="107" t="s">
        <v>2198</v>
      </c>
      <c r="AN649" s="65">
        <f>$ABR$856</f>
        <v>108.2</v>
      </c>
      <c r="AO649" s="452" t="s">
        <v>2688</v>
      </c>
      <c r="AP649" s="107" t="s">
        <v>2197</v>
      </c>
      <c r="AR649" s="65">
        <f>$ADK$862</f>
        <v>52.8</v>
      </c>
      <c r="AS649" s="452" t="s">
        <v>2688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2689</v>
      </c>
      <c r="B650" s="107" t="s">
        <v>639</v>
      </c>
      <c r="D650" s="65">
        <f>$AEC$802</f>
        <v>3465.1000000000004</v>
      </c>
      <c r="E650" s="452" t="s">
        <v>2689</v>
      </c>
      <c r="F650" s="285" t="s">
        <v>1665</v>
      </c>
      <c r="H650" s="65">
        <f>$VU$808</f>
        <v>2083.8000000000002</v>
      </c>
      <c r="I650" s="452" t="s">
        <v>2689</v>
      </c>
      <c r="J650" s="284" t="s">
        <v>3620</v>
      </c>
      <c r="L650" s="65">
        <f>$AYW$814</f>
        <v>1595.1999999999998</v>
      </c>
      <c r="M650" s="452" t="s">
        <v>2689</v>
      </c>
      <c r="N650" s="284" t="s">
        <v>3614</v>
      </c>
      <c r="P650" s="65">
        <f>$AWU$820</f>
        <v>317.40000000000003</v>
      </c>
      <c r="Q650" s="452" t="s">
        <v>2689</v>
      </c>
      <c r="R650" s="285" t="s">
        <v>1690</v>
      </c>
      <c r="T650" s="65">
        <f>$ZG$826</f>
        <v>920.5</v>
      </c>
      <c r="U650" s="452" t="s">
        <v>2689</v>
      </c>
      <c r="V650" s="107" t="s">
        <v>2727</v>
      </c>
      <c r="X650" s="65">
        <f>$APN$832</f>
        <v>361.20000000000005</v>
      </c>
      <c r="Y650" s="452" t="s">
        <v>2689</v>
      </c>
      <c r="Z650" s="107" t="s">
        <v>2217</v>
      </c>
      <c r="AB650" s="65">
        <f>$AAH$838</f>
        <v>331.4</v>
      </c>
      <c r="AC650" s="452" t="s">
        <v>2689</v>
      </c>
      <c r="AD650" s="106" t="s">
        <v>1346</v>
      </c>
      <c r="AF650" s="65">
        <f>$QY$844</f>
        <v>214.3</v>
      </c>
      <c r="AG650" s="452" t="s">
        <v>2689</v>
      </c>
      <c r="AH650" s="107" t="s">
        <v>639</v>
      </c>
      <c r="AJ650" s="65">
        <f>$AEC$850</f>
        <v>154</v>
      </c>
      <c r="AK650" s="452" t="s">
        <v>2689</v>
      </c>
      <c r="AL650" s="107" t="s">
        <v>668</v>
      </c>
      <c r="AN650" s="65">
        <f>$SI$856</f>
        <v>105.19999999999999</v>
      </c>
      <c r="AO650" s="452" t="s">
        <v>2689</v>
      </c>
      <c r="AP650" s="284" t="s">
        <v>3640</v>
      </c>
      <c r="AR650" s="65">
        <f>$BGM$862</f>
        <v>43.6</v>
      </c>
      <c r="AS650" s="452" t="s">
        <v>2689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2690</v>
      </c>
      <c r="B651" s="107" t="s">
        <v>2193</v>
      </c>
      <c r="D651" s="65">
        <f>$ASZ$802</f>
        <v>2505.6999999999998</v>
      </c>
      <c r="E651" s="452" t="s">
        <v>2690</v>
      </c>
      <c r="F651" s="284" t="s">
        <v>3630</v>
      </c>
      <c r="H651" s="65">
        <f>$BCR$808</f>
        <v>1940.5000000000002</v>
      </c>
      <c r="I651" s="452" t="s">
        <v>2690</v>
      </c>
      <c r="J651" s="284" t="s">
        <v>3641</v>
      </c>
      <c r="L651" s="65">
        <f>$BGV$814</f>
        <v>1403.8000000000002</v>
      </c>
      <c r="M651" s="452" t="s">
        <v>2690</v>
      </c>
      <c r="N651" s="285" t="s">
        <v>1665</v>
      </c>
      <c r="P651" s="65">
        <f>$VU$820</f>
        <v>309.8</v>
      </c>
      <c r="Q651" s="452" t="s">
        <v>2690</v>
      </c>
      <c r="R651" s="107" t="s">
        <v>2193</v>
      </c>
      <c r="T651" s="65">
        <f>$ASZ$826</f>
        <v>804.09999999999991</v>
      </c>
      <c r="U651" s="452" t="s">
        <v>2690</v>
      </c>
      <c r="V651" s="107" t="s">
        <v>633</v>
      </c>
      <c r="X651" s="65">
        <f>$UB$832</f>
        <v>345</v>
      </c>
      <c r="Y651" s="452" t="s">
        <v>2690</v>
      </c>
      <c r="Z651" s="107" t="s">
        <v>2198</v>
      </c>
      <c r="AB651" s="65">
        <f>$ABR$838</f>
        <v>307.7</v>
      </c>
      <c r="AC651" s="452" t="s">
        <v>2690</v>
      </c>
      <c r="AD651" s="107" t="s">
        <v>2732</v>
      </c>
      <c r="AF651" s="65">
        <f>$AQO$844</f>
        <v>199.10000000000002</v>
      </c>
      <c r="AG651" s="452" t="s">
        <v>2690</v>
      </c>
      <c r="AH651" s="285" t="s">
        <v>1</v>
      </c>
      <c r="AJ651" s="65">
        <f>$UK$850</f>
        <v>148.1</v>
      </c>
      <c r="AK651" s="452" t="s">
        <v>2690</v>
      </c>
      <c r="AL651" s="285" t="s">
        <v>1668</v>
      </c>
      <c r="AN651" s="65">
        <f>$PF$856</f>
        <v>92.2</v>
      </c>
      <c r="AO651" s="452" t="s">
        <v>2690</v>
      </c>
      <c r="AP651" s="285" t="s">
        <v>1667</v>
      </c>
      <c r="AR651" s="65">
        <f>$VC$862</f>
        <v>39.9</v>
      </c>
      <c r="AS651" s="452" t="s">
        <v>2690</v>
      </c>
      <c r="AT651" s="106" t="s">
        <v>1346</v>
      </c>
      <c r="AW651" s="65">
        <f>$QY$868</f>
        <v>7.5</v>
      </c>
    </row>
    <row r="652" spans="1:49" s="34" customFormat="1" ht="15.75" customHeight="1">
      <c r="A652" s="452" t="s">
        <v>2691</v>
      </c>
      <c r="B652" s="285" t="s">
        <v>1667</v>
      </c>
      <c r="D652" s="65">
        <f>$VC$802</f>
        <v>2483.1999999999998</v>
      </c>
      <c r="E652" s="452" t="s">
        <v>2691</v>
      </c>
      <c r="F652" s="285" t="s">
        <v>1</v>
      </c>
      <c r="H652" s="65">
        <f>$UK$808</f>
        <v>1787.1</v>
      </c>
      <c r="I652" s="452" t="s">
        <v>2691</v>
      </c>
      <c r="J652" s="107" t="s">
        <v>2201</v>
      </c>
      <c r="L652" s="65">
        <f>$ABI$814</f>
        <v>1312.1</v>
      </c>
      <c r="M652" s="452" t="s">
        <v>2691</v>
      </c>
      <c r="N652" s="107" t="s">
        <v>633</v>
      </c>
      <c r="P652" s="65">
        <f>$UB$820</f>
        <v>120.8</v>
      </c>
      <c r="Q652" s="452" t="s">
        <v>2691</v>
      </c>
      <c r="R652" s="284" t="s">
        <v>3617</v>
      </c>
      <c r="T652" s="65">
        <f>$AXV$826</f>
        <v>768.90000000000009</v>
      </c>
      <c r="U652" s="452" t="s">
        <v>2691</v>
      </c>
      <c r="V652" s="107" t="s">
        <v>639</v>
      </c>
      <c r="X652" s="65">
        <f>$AEC$832</f>
        <v>258.29999999999995</v>
      </c>
      <c r="Y652" s="452" t="s">
        <v>2691</v>
      </c>
      <c r="Z652" s="107" t="s">
        <v>162</v>
      </c>
      <c r="AB652" s="65">
        <f>$HG$838</f>
        <v>287.8</v>
      </c>
      <c r="AC652" s="452" t="s">
        <v>2691</v>
      </c>
      <c r="AD652" s="107" t="s">
        <v>2217</v>
      </c>
      <c r="AF652" s="65">
        <f>$AAH$844</f>
        <v>170.00000000000003</v>
      </c>
      <c r="AG652" s="452" t="s">
        <v>2691</v>
      </c>
      <c r="AH652" s="107" t="s">
        <v>675</v>
      </c>
      <c r="AJ652" s="65">
        <f>$MC$850</f>
        <v>128.15</v>
      </c>
      <c r="AK652" s="452" t="s">
        <v>2691</v>
      </c>
      <c r="AL652" s="284" t="s">
        <v>3622</v>
      </c>
      <c r="AN652" s="65">
        <f>$AZX$856</f>
        <v>89.9</v>
      </c>
      <c r="AO652" s="452" t="s">
        <v>2691</v>
      </c>
      <c r="AP652" s="107" t="s">
        <v>2193</v>
      </c>
      <c r="AR652" s="65">
        <f>$ASZ$862</f>
        <v>22.8</v>
      </c>
      <c r="AS652" s="452" t="s">
        <v>2691</v>
      </c>
      <c r="AT652" s="284" t="s">
        <v>3622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2708</v>
      </c>
      <c r="C656" s="107"/>
      <c r="D656" s="329">
        <f>'Punten per wedstrijd'!D1071</f>
        <v>8148.1</v>
      </c>
      <c r="E656" s="452" t="s">
        <v>0</v>
      </c>
      <c r="F656" s="285" t="s">
        <v>31</v>
      </c>
      <c r="G656" s="107"/>
      <c r="H656" s="329">
        <f>'Punten per wedstrijd'!D254</f>
        <v>7615.7000000000007</v>
      </c>
      <c r="I656" s="452" t="s">
        <v>0</v>
      </c>
      <c r="J656" s="285" t="s">
        <v>17</v>
      </c>
      <c r="K656" s="107"/>
      <c r="L656" s="329">
        <f>'Punten per wedstrijd'!D467</f>
        <v>1830.5</v>
      </c>
      <c r="M656" s="452" t="s">
        <v>0</v>
      </c>
      <c r="N656" s="107" t="s">
        <v>180</v>
      </c>
      <c r="O656" s="107"/>
      <c r="P656" s="329">
        <f>'Punten per wedstrijd'!D830</f>
        <v>480</v>
      </c>
      <c r="Q656" s="452" t="s">
        <v>0</v>
      </c>
      <c r="R656" s="107" t="s">
        <v>2848</v>
      </c>
      <c r="S656" s="452"/>
      <c r="T656" s="329">
        <f>'Punten per wedstrijd'!D857</f>
        <v>22.5</v>
      </c>
      <c r="U656" s="452" t="s">
        <v>0</v>
      </c>
      <c r="V656" s="107" t="s">
        <v>2724</v>
      </c>
      <c r="W656" s="107"/>
      <c r="X656" s="329">
        <f>'Punten per wedstrijd'!D102</f>
        <v>6945.8</v>
      </c>
      <c r="Y656" s="452" t="s">
        <v>0</v>
      </c>
      <c r="Z656" s="107" t="s">
        <v>694</v>
      </c>
      <c r="AA656" s="107"/>
      <c r="AB656" s="329">
        <f>'Punten per wedstrijd'!D396</f>
        <v>1672.9499999999998</v>
      </c>
      <c r="AC656" s="452" t="s">
        <v>0</v>
      </c>
      <c r="AD656" s="107" t="s">
        <v>694</v>
      </c>
      <c r="AE656" s="107"/>
      <c r="AF656" s="329">
        <f>'Punten per wedstrijd'!D676</f>
        <v>775.69999999999982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285" t="s">
        <v>1661</v>
      </c>
      <c r="G657" s="107"/>
      <c r="H657" s="329">
        <f>'Punten per wedstrijd'!D169</f>
        <v>7543.7500000000009</v>
      </c>
      <c r="I657" s="452" t="s">
        <v>2</v>
      </c>
      <c r="J657" s="107" t="s">
        <v>155</v>
      </c>
      <c r="K657" s="107"/>
      <c r="L657" s="329">
        <f>'Punten per wedstrijd'!D554</f>
        <v>1761.4499999999998</v>
      </c>
      <c r="M657" s="452" t="s">
        <v>2</v>
      </c>
      <c r="N657" s="107" t="s">
        <v>2716</v>
      </c>
      <c r="O657" s="107"/>
      <c r="P657" s="329">
        <f>'Punten per wedstrijd'!D736</f>
        <v>447.6</v>
      </c>
      <c r="Q657" s="452" t="s">
        <v>2</v>
      </c>
      <c r="R657" s="284" t="s">
        <v>3629</v>
      </c>
      <c r="S657" s="452"/>
      <c r="T657" s="329">
        <f>'Punten per wedstrijd'!D913</f>
        <v>22.5</v>
      </c>
      <c r="U657" s="452" t="s">
        <v>2</v>
      </c>
      <c r="V657" s="107" t="s">
        <v>2710</v>
      </c>
      <c r="W657" s="107"/>
      <c r="X657" s="329">
        <f>'Punten per wedstrijd'!D131</f>
        <v>6799.6000000000022</v>
      </c>
      <c r="Y657" s="452" t="s">
        <v>2</v>
      </c>
      <c r="Z657" s="107" t="s">
        <v>2724</v>
      </c>
      <c r="AA657" s="107"/>
      <c r="AB657" s="329">
        <f>'Punten per wedstrijd'!D382</f>
        <v>1366.5000000000002</v>
      </c>
      <c r="AC657" s="452" t="s">
        <v>2</v>
      </c>
      <c r="AD657" s="107" t="s">
        <v>2733</v>
      </c>
      <c r="AE657" s="107"/>
      <c r="AF657" s="329">
        <f>'Punten per wedstrijd'!D618</f>
        <v>733.6</v>
      </c>
    </row>
    <row r="658" spans="1:32" s="3" customFormat="1" ht="15.75" customHeight="1">
      <c r="A658" s="451" t="s">
        <v>3</v>
      </c>
      <c r="B658" s="107" t="s">
        <v>2718</v>
      </c>
      <c r="C658" s="107"/>
      <c r="D658" s="329">
        <f>'Punten per wedstrijd'!D1095</f>
        <v>8033.4</v>
      </c>
      <c r="E658" s="452" t="s">
        <v>3</v>
      </c>
      <c r="F658" s="107" t="s">
        <v>653</v>
      </c>
      <c r="G658" s="107"/>
      <c r="H658" s="329">
        <f>'Punten per wedstrijd'!D246</f>
        <v>7391</v>
      </c>
      <c r="I658" s="452" t="s">
        <v>3</v>
      </c>
      <c r="J658" s="107" t="s">
        <v>2715</v>
      </c>
      <c r="K658" s="107"/>
      <c r="L658" s="329">
        <f>'Punten per wedstrijd'!D483</f>
        <v>1745.7999999999997</v>
      </c>
      <c r="M658" s="452" t="s">
        <v>3</v>
      </c>
      <c r="N658" s="285" t="s">
        <v>1655</v>
      </c>
      <c r="O658" s="107"/>
      <c r="P658" s="329">
        <f>'Punten per wedstrijd'!D840</f>
        <v>431.79999999999995</v>
      </c>
      <c r="Q658" s="452" t="s">
        <v>3</v>
      </c>
      <c r="R658" s="284" t="s">
        <v>3636</v>
      </c>
      <c r="S658" s="452"/>
      <c r="T658" s="329">
        <f>'Punten per wedstrijd'!D943</f>
        <v>22.5</v>
      </c>
      <c r="U658" s="452" t="s">
        <v>3</v>
      </c>
      <c r="V658" s="284" t="s">
        <v>3624</v>
      </c>
      <c r="W658" s="107"/>
      <c r="X658" s="329">
        <f>'Punten per wedstrijd'!D51</f>
        <v>6781.4</v>
      </c>
      <c r="Y658" s="452" t="s">
        <v>3</v>
      </c>
      <c r="Z658" s="284" t="s">
        <v>3642</v>
      </c>
      <c r="AA658" s="107"/>
      <c r="AB658" s="329">
        <f>'Punten per wedstrijd'!D415</f>
        <v>1362.3</v>
      </c>
      <c r="AC658" s="452" t="s">
        <v>3</v>
      </c>
      <c r="AD658" s="107" t="s">
        <v>2193</v>
      </c>
      <c r="AE658" s="107"/>
      <c r="AF658" s="329">
        <f>'Punten per wedstrijd'!D627</f>
        <v>649.70000000000016</v>
      </c>
    </row>
    <row r="659" spans="1:32" s="3" customFormat="1" ht="15.75" customHeight="1">
      <c r="A659" s="451" t="s">
        <v>5</v>
      </c>
      <c r="B659" s="107" t="s">
        <v>2726</v>
      </c>
      <c r="C659" s="107"/>
      <c r="D659" s="329">
        <f>'Punten per wedstrijd'!D1050</f>
        <v>7872.0999999999995</v>
      </c>
      <c r="E659" s="452" t="s">
        <v>5</v>
      </c>
      <c r="F659" s="107" t="s">
        <v>2722</v>
      </c>
      <c r="G659" s="107"/>
      <c r="H659" s="329">
        <f>'Punten per wedstrijd'!D266</f>
        <v>7208.3</v>
      </c>
      <c r="I659" s="452" t="s">
        <v>5</v>
      </c>
      <c r="J659" s="284" t="s">
        <v>142</v>
      </c>
      <c r="K659" s="107"/>
      <c r="L659" s="329">
        <f>'Punten per wedstrijd'!D519</f>
        <v>1737.85</v>
      </c>
      <c r="M659" s="452" t="s">
        <v>5</v>
      </c>
      <c r="N659" s="107" t="s">
        <v>667</v>
      </c>
      <c r="O659" s="107"/>
      <c r="P659" s="329">
        <f>'Punten per wedstrijd'!D775</f>
        <v>423.30000000000007</v>
      </c>
      <c r="Q659" s="452" t="s">
        <v>5</v>
      </c>
      <c r="R659" s="107" t="s">
        <v>2707</v>
      </c>
      <c r="S659" s="452"/>
      <c r="T659" s="329">
        <f>'Punten per wedstrijd'!D859</f>
        <v>19.5</v>
      </c>
      <c r="U659" s="452" t="s">
        <v>5</v>
      </c>
      <c r="V659" s="284" t="s">
        <v>3629</v>
      </c>
      <c r="W659" s="107"/>
      <c r="X659" s="329">
        <f>'Punten per wedstrijd'!D73</f>
        <v>6776.25</v>
      </c>
      <c r="Y659" s="452" t="s">
        <v>5</v>
      </c>
      <c r="Z659" s="284" t="s">
        <v>3618</v>
      </c>
      <c r="AA659" s="107"/>
      <c r="AB659" s="329">
        <f>'Punten per wedstrijd'!D305</f>
        <v>1359.5</v>
      </c>
      <c r="AC659" s="452" t="s">
        <v>5</v>
      </c>
      <c r="AD659" s="285" t="s">
        <v>2325</v>
      </c>
      <c r="AE659" s="107"/>
      <c r="AF659" s="329">
        <f>'Punten per wedstrijd'!D621</f>
        <v>633.5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2719</v>
      </c>
      <c r="G660" s="107"/>
      <c r="H660" s="329">
        <f>'Punten per wedstrijd'!D192</f>
        <v>7200.4000000000005</v>
      </c>
      <c r="I660" s="452" t="s">
        <v>7</v>
      </c>
      <c r="J660" s="107" t="s">
        <v>2718</v>
      </c>
      <c r="K660" s="107"/>
      <c r="L660" s="329">
        <f>'Punten per wedstrijd'!D535</f>
        <v>1736.2000000000003</v>
      </c>
      <c r="M660" s="452" t="s">
        <v>7</v>
      </c>
      <c r="N660" s="107" t="s">
        <v>704</v>
      </c>
      <c r="O660" s="107"/>
      <c r="P660" s="329">
        <f>'Punten per wedstrijd'!D759</f>
        <v>421.1</v>
      </c>
      <c r="Q660" s="452" t="s">
        <v>7</v>
      </c>
      <c r="R660" s="284" t="s">
        <v>3622</v>
      </c>
      <c r="S660" s="452"/>
      <c r="T660" s="329">
        <f>'Punten per wedstrijd'!D885</f>
        <v>17.8</v>
      </c>
      <c r="U660" s="452" t="s">
        <v>7</v>
      </c>
      <c r="V660" s="285" t="s">
        <v>1666</v>
      </c>
      <c r="W660" s="107"/>
      <c r="X660" s="329">
        <f>'Punten per wedstrijd'!D32</f>
        <v>6521.7999999999993</v>
      </c>
      <c r="Y660" s="452" t="s">
        <v>7</v>
      </c>
      <c r="Z660" s="107" t="s">
        <v>667</v>
      </c>
      <c r="AA660" s="107"/>
      <c r="AB660" s="329">
        <f>'Punten per wedstrijd'!D355</f>
        <v>1343</v>
      </c>
      <c r="AC660" s="452" t="s">
        <v>7</v>
      </c>
      <c r="AD660" s="107" t="s">
        <v>153</v>
      </c>
      <c r="AE660" s="107"/>
      <c r="AF660" s="329">
        <f>'Punten per wedstrijd'!D583</f>
        <v>621.20000000000005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7175.5999999999995</v>
      </c>
      <c r="I661" s="452" t="s">
        <v>8</v>
      </c>
      <c r="J661" s="285" t="s">
        <v>2325</v>
      </c>
      <c r="K661" s="107"/>
      <c r="L661" s="329">
        <f>'Punten per wedstrijd'!D481</f>
        <v>1681.1</v>
      </c>
      <c r="M661" s="452" t="s">
        <v>8</v>
      </c>
      <c r="N661" s="285" t="s">
        <v>1654</v>
      </c>
      <c r="O661" s="107"/>
      <c r="P661" s="329">
        <f>'Punten per wedstrijd'!D746</f>
        <v>406.8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4" t="s">
        <v>3614</v>
      </c>
      <c r="W661" s="107"/>
      <c r="X661" s="329">
        <f>'Punten per wedstrijd'!D7</f>
        <v>6517.5500000000011</v>
      </c>
      <c r="Y661" s="452" t="s">
        <v>8</v>
      </c>
      <c r="Z661" s="107" t="s">
        <v>668</v>
      </c>
      <c r="AA661" s="107"/>
      <c r="AB661" s="329">
        <f>'Punten per wedstrijd'!D358</f>
        <v>1341.5</v>
      </c>
      <c r="AC661" s="452" t="s">
        <v>8</v>
      </c>
      <c r="AD661" s="107" t="s">
        <v>668</v>
      </c>
      <c r="AE661" s="107"/>
      <c r="AF661" s="329">
        <f>'Punten per wedstrijd'!D638</f>
        <v>620.54999999999995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2726</v>
      </c>
      <c r="G662" s="107"/>
      <c r="H662" s="329">
        <f>'Punten per wedstrijd'!D210</f>
        <v>6935.3999999999987</v>
      </c>
      <c r="I662" s="452" t="s">
        <v>10</v>
      </c>
      <c r="J662" s="107" t="s">
        <v>2719</v>
      </c>
      <c r="K662" s="107"/>
      <c r="L662" s="329">
        <f>'Punten per wedstrijd'!D472</f>
        <v>1678.6999999999998</v>
      </c>
      <c r="M662" s="452" t="s">
        <v>10</v>
      </c>
      <c r="N662" s="107" t="s">
        <v>2719</v>
      </c>
      <c r="O662" s="107"/>
      <c r="P662" s="329">
        <f>'Punten per wedstrijd'!D752</f>
        <v>402.8</v>
      </c>
      <c r="Q662" s="452" t="s">
        <v>10</v>
      </c>
      <c r="R662" s="107" t="s">
        <v>2734</v>
      </c>
      <c r="S662" s="452"/>
      <c r="T662" s="329">
        <f>'Punten per wedstrijd'!D932</f>
        <v>15</v>
      </c>
      <c r="U662" s="452" t="s">
        <v>10</v>
      </c>
      <c r="V662" s="284" t="s">
        <v>3633</v>
      </c>
      <c r="W662" s="107"/>
      <c r="X662" s="329">
        <f>'Punten per wedstrijd'!D87</f>
        <v>6420.7500000000018</v>
      </c>
      <c r="Y662" s="452" t="s">
        <v>10</v>
      </c>
      <c r="Z662" s="107" t="s">
        <v>2717</v>
      </c>
      <c r="AA662" s="107"/>
      <c r="AB662" s="329">
        <f>'Punten per wedstrijd'!D294</f>
        <v>1315.6000000000001</v>
      </c>
      <c r="AC662" s="452" t="s">
        <v>10</v>
      </c>
      <c r="AD662" s="285" t="s">
        <v>1665</v>
      </c>
      <c r="AE662" s="107"/>
      <c r="AF662" s="329">
        <f>'Punten per wedstrijd'!D584</f>
        <v>602.29999999999995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3627</v>
      </c>
      <c r="G663" s="107"/>
      <c r="H663" s="329">
        <f>'Punten per wedstrijd'!D202</f>
        <v>6902.5000000000009</v>
      </c>
      <c r="I663" s="452" t="s">
        <v>12</v>
      </c>
      <c r="J663" s="285" t="s">
        <v>1664</v>
      </c>
      <c r="K663" s="107"/>
      <c r="L663" s="329">
        <f>'Punten per wedstrijd'!D432</f>
        <v>1617</v>
      </c>
      <c r="M663" s="452" t="s">
        <v>12</v>
      </c>
      <c r="N663" s="284" t="s">
        <v>3621</v>
      </c>
      <c r="O663" s="107"/>
      <c r="P663" s="329">
        <f>'Punten per wedstrijd'!D743</f>
        <v>397.40000000000003</v>
      </c>
      <c r="Q663" s="452" t="s">
        <v>12</v>
      </c>
      <c r="R663" s="284" t="s">
        <v>3618</v>
      </c>
      <c r="S663" s="452"/>
      <c r="T663" s="329">
        <f>'Punten per wedstrijd'!D865</f>
        <v>14.3</v>
      </c>
      <c r="U663" s="452" t="s">
        <v>12</v>
      </c>
      <c r="V663" s="106" t="s">
        <v>1345</v>
      </c>
      <c r="W663" s="107"/>
      <c r="X663" s="329">
        <f>'Punten per wedstrijd'!D84</f>
        <v>6359.75</v>
      </c>
      <c r="Y663" s="452" t="s">
        <v>12</v>
      </c>
      <c r="Z663" s="284" t="s">
        <v>3641</v>
      </c>
      <c r="AA663" s="107"/>
      <c r="AB663" s="329">
        <f>'Punten per wedstrijd'!D407</f>
        <v>1245.5000000000002</v>
      </c>
      <c r="AC663" s="452" t="s">
        <v>12</v>
      </c>
      <c r="AD663" s="107" t="s">
        <v>2724</v>
      </c>
      <c r="AE663" s="107"/>
      <c r="AF663" s="329">
        <f>'Punten per wedstrijd'!D662</f>
        <v>590.70000000000005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6703.3499999999995</v>
      </c>
      <c r="I664" s="452" t="s">
        <v>14</v>
      </c>
      <c r="J664" s="284" t="s">
        <v>3623</v>
      </c>
      <c r="K664" s="107"/>
      <c r="L664" s="329">
        <f>'Punten per wedstrijd'!D468</f>
        <v>1590.3999999999999</v>
      </c>
      <c r="M664" s="452" t="s">
        <v>14</v>
      </c>
      <c r="N664" s="107" t="s">
        <v>2708</v>
      </c>
      <c r="O664" s="107"/>
      <c r="P664" s="329">
        <f>'Punten per wedstrijd'!D791</f>
        <v>394.6</v>
      </c>
      <c r="Q664" s="452" t="s">
        <v>14</v>
      </c>
      <c r="R664" s="284" t="s">
        <v>3639</v>
      </c>
      <c r="S664" s="452"/>
      <c r="T664" s="329">
        <f>'Punten per wedstrijd'!D957</f>
        <v>13</v>
      </c>
      <c r="U664" s="452" t="s">
        <v>14</v>
      </c>
      <c r="V664" s="285" t="s">
        <v>1655</v>
      </c>
      <c r="W664" s="107"/>
      <c r="X664" s="329">
        <f>'Punten per wedstrijd'!D140</f>
        <v>6336.95</v>
      </c>
      <c r="Y664" s="452" t="s">
        <v>14</v>
      </c>
      <c r="Z664" s="107" t="s">
        <v>2220</v>
      </c>
      <c r="AA664" s="107"/>
      <c r="AB664" s="329">
        <f>'Punten per wedstrijd'!D333</f>
        <v>1236.9000000000001</v>
      </c>
      <c r="AC664" s="452" t="s">
        <v>14</v>
      </c>
      <c r="AD664" s="107" t="s">
        <v>2210</v>
      </c>
      <c r="AE664" s="107"/>
      <c r="AF664" s="329">
        <f>'Punten per wedstrijd'!D656</f>
        <v>563.54999999999995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2203</v>
      </c>
      <c r="G665" s="107"/>
      <c r="H665" s="329">
        <f>'Punten per wedstrijd'!D211</f>
        <v>6638.0999999999995</v>
      </c>
      <c r="I665" s="452" t="s">
        <v>16</v>
      </c>
      <c r="J665" s="284" t="s">
        <v>3624</v>
      </c>
      <c r="K665" s="107"/>
      <c r="L665" s="329">
        <f>'Punten per wedstrijd'!D471</f>
        <v>1573.1999999999998</v>
      </c>
      <c r="M665" s="452" t="s">
        <v>16</v>
      </c>
      <c r="N665" s="107" t="s">
        <v>155</v>
      </c>
      <c r="O665" s="107"/>
      <c r="P665" s="329">
        <f>'Punten per wedstrijd'!D834</f>
        <v>394.49999999999994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2210</v>
      </c>
      <c r="W665" s="107"/>
      <c r="X665" s="329">
        <f>'Punten per wedstrijd'!D96</f>
        <v>6295.0999999999995</v>
      </c>
      <c r="Y665" s="452" t="s">
        <v>16</v>
      </c>
      <c r="Z665" s="107" t="s">
        <v>2210</v>
      </c>
      <c r="AA665" s="107"/>
      <c r="AB665" s="329">
        <f>'Punten per wedstrijd'!D376</f>
        <v>1227.8</v>
      </c>
      <c r="AC665" s="452" t="s">
        <v>16</v>
      </c>
      <c r="AD665" s="284" t="s">
        <v>3623</v>
      </c>
      <c r="AE665" s="107"/>
      <c r="AF665" s="329">
        <f>'Punten per wedstrijd'!D608</f>
        <v>562.4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107" t="s">
        <v>704</v>
      </c>
      <c r="G666" s="107"/>
      <c r="H666" s="329">
        <f>'Punten per wedstrijd'!D199</f>
        <v>6636.9</v>
      </c>
      <c r="I666" s="452" t="s">
        <v>18</v>
      </c>
      <c r="J666" s="107" t="s">
        <v>2202</v>
      </c>
      <c r="K666" s="107"/>
      <c r="L666" s="329">
        <f>'Punten per wedstrijd'!D496</f>
        <v>1553.1</v>
      </c>
      <c r="M666" s="452" t="s">
        <v>18</v>
      </c>
      <c r="N666" s="107" t="s">
        <v>682</v>
      </c>
      <c r="O666" s="107"/>
      <c r="P666" s="329">
        <f>'Punten per wedstrijd'!D790</f>
        <v>384.6</v>
      </c>
      <c r="Q666" s="452" t="s">
        <v>18</v>
      </c>
      <c r="R666" s="284" t="s">
        <v>3641</v>
      </c>
      <c r="S666" s="452"/>
      <c r="T666" s="329">
        <f>'Punten per wedstrijd'!D967</f>
        <v>12</v>
      </c>
      <c r="U666" s="452" t="s">
        <v>18</v>
      </c>
      <c r="V666" s="107" t="s">
        <v>2717</v>
      </c>
      <c r="W666" s="107"/>
      <c r="X666" s="329">
        <f>'Punten per wedstrijd'!D14</f>
        <v>6262.7999999999993</v>
      </c>
      <c r="Y666" s="452" t="s">
        <v>18</v>
      </c>
      <c r="Z666" s="107" t="s">
        <v>687</v>
      </c>
      <c r="AA666" s="107"/>
      <c r="AB666" s="329">
        <f>'Punten per wedstrijd'!D318</f>
        <v>1196.9000000000001</v>
      </c>
      <c r="AC666" s="452" t="s">
        <v>18</v>
      </c>
      <c r="AD666" s="107" t="s">
        <v>2710</v>
      </c>
      <c r="AE666" s="107"/>
      <c r="AF666" s="329">
        <f>'Punten per wedstrijd'!D691</f>
        <v>557.5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154</v>
      </c>
      <c r="G667" s="107"/>
      <c r="H667" s="329">
        <f>'Punten per wedstrijd'!D235</f>
        <v>6602.9999999999991</v>
      </c>
      <c r="I667" s="452" t="s">
        <v>20</v>
      </c>
      <c r="J667" s="107" t="s">
        <v>2728</v>
      </c>
      <c r="K667" s="107"/>
      <c r="L667" s="329">
        <f>'Punten per wedstrijd'!D557</f>
        <v>1547.3</v>
      </c>
      <c r="M667" s="452" t="s">
        <v>20</v>
      </c>
      <c r="N667" s="107" t="s">
        <v>669</v>
      </c>
      <c r="O667" s="107"/>
      <c r="P667" s="329">
        <f>'Punten per wedstrijd'!D797</f>
        <v>383.49999999999994</v>
      </c>
      <c r="Q667" s="452" t="s">
        <v>20</v>
      </c>
      <c r="R667" s="107" t="s">
        <v>2716</v>
      </c>
      <c r="S667" s="452"/>
      <c r="T667" s="329">
        <f>'Punten per wedstrijd'!D876</f>
        <v>11</v>
      </c>
      <c r="U667" s="452" t="s">
        <v>20</v>
      </c>
      <c r="V667" s="107" t="s">
        <v>2730</v>
      </c>
      <c r="W667" s="107"/>
      <c r="X667" s="329">
        <f>'Punten per wedstrijd'!D136</f>
        <v>6240.6500000000005</v>
      </c>
      <c r="Y667" s="452" t="s">
        <v>20</v>
      </c>
      <c r="Z667" s="107" t="s">
        <v>2195</v>
      </c>
      <c r="AA667" s="107"/>
      <c r="AB667" s="329">
        <f>'Punten per wedstrijd'!D289</f>
        <v>1191.95</v>
      </c>
      <c r="AC667" s="452" t="s">
        <v>20</v>
      </c>
      <c r="AD667" s="107" t="s">
        <v>2734</v>
      </c>
      <c r="AE667" s="107"/>
      <c r="AF667" s="329">
        <f>'Punten per wedstrijd'!D652</f>
        <v>555.29999999999995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2723</v>
      </c>
      <c r="G668" s="107"/>
      <c r="H668" s="329">
        <f>'Punten per wedstrijd'!D238</f>
        <v>6541.5000000000009</v>
      </c>
      <c r="I668" s="452" t="s">
        <v>22</v>
      </c>
      <c r="J668" s="107" t="s">
        <v>2729</v>
      </c>
      <c r="K668" s="107"/>
      <c r="L668" s="329">
        <f>'Punten per wedstrijd'!D553</f>
        <v>1538.8000000000002</v>
      </c>
      <c r="M668" s="452" t="s">
        <v>22</v>
      </c>
      <c r="N668" s="107" t="s">
        <v>3679</v>
      </c>
      <c r="O668" s="107"/>
      <c r="P668" s="329">
        <f>'Punten per wedstrijd'!D818</f>
        <v>382.2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153</v>
      </c>
      <c r="W668" s="107"/>
      <c r="X668" s="329">
        <f>'Punten per wedstrijd'!D23</f>
        <v>6220.7</v>
      </c>
      <c r="Y668" s="452" t="s">
        <v>22</v>
      </c>
      <c r="Z668" s="107" t="s">
        <v>2212</v>
      </c>
      <c r="AA668" s="107"/>
      <c r="AB668" s="329">
        <f>'Punten per wedstrijd'!D306</f>
        <v>1181.5</v>
      </c>
      <c r="AC668" s="452" t="s">
        <v>22</v>
      </c>
      <c r="AD668" s="107" t="s">
        <v>2718</v>
      </c>
      <c r="AE668" s="107"/>
      <c r="AF668" s="329">
        <f>'Punten per wedstrijd'!D675</f>
        <v>548.1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6473.4999999999991</v>
      </c>
      <c r="I669" s="452" t="s">
        <v>24</v>
      </c>
      <c r="J669" s="107" t="s">
        <v>2216</v>
      </c>
      <c r="K669" s="107"/>
      <c r="L669" s="329">
        <f>'Punten per wedstrijd'!D464</f>
        <v>1508.2999999999997</v>
      </c>
      <c r="M669" s="452" t="s">
        <v>24</v>
      </c>
      <c r="N669" s="106" t="s">
        <v>1345</v>
      </c>
      <c r="O669" s="107"/>
      <c r="P669" s="329">
        <f>'Punten per wedstrijd'!D784</f>
        <v>380.7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2216</v>
      </c>
      <c r="W669" s="107"/>
      <c r="X669" s="329">
        <f>'Punten per wedstrijd'!D44</f>
        <v>6210.85</v>
      </c>
      <c r="Y669" s="452" t="s">
        <v>24</v>
      </c>
      <c r="Z669" s="107" t="s">
        <v>2719</v>
      </c>
      <c r="AA669" s="107"/>
      <c r="AB669" s="329">
        <f>'Punten per wedstrijd'!D332</f>
        <v>1154.5999999999999</v>
      </c>
      <c r="AC669" s="452" t="s">
        <v>24</v>
      </c>
      <c r="AD669" s="107" t="s">
        <v>2195</v>
      </c>
      <c r="AE669" s="107"/>
      <c r="AF669" s="329">
        <f>'Punten per wedstrijd'!D569</f>
        <v>543.90000000000009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141</v>
      </c>
      <c r="G670" s="107"/>
      <c r="H670" s="329">
        <f>'Punten per wedstrijd'!D206</f>
        <v>6470.3000000000011</v>
      </c>
      <c r="I670" s="452" t="s">
        <v>26</v>
      </c>
      <c r="J670" s="107" t="s">
        <v>2713</v>
      </c>
      <c r="K670" s="107"/>
      <c r="L670" s="329">
        <f>'Punten per wedstrijd'!D505</f>
        <v>1488.8</v>
      </c>
      <c r="M670" s="452" t="s">
        <v>26</v>
      </c>
      <c r="N670" s="106" t="s">
        <v>1343</v>
      </c>
      <c r="O670" s="107"/>
      <c r="P670" s="329">
        <f>'Punten per wedstrijd'!D783</f>
        <v>380.40000000000003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107" t="s">
        <v>3631</v>
      </c>
      <c r="W670" s="107"/>
      <c r="X670" s="329">
        <f>'Punten per wedstrijd'!D79</f>
        <v>6163.9000000000015</v>
      </c>
      <c r="Y670" s="452" t="s">
        <v>26</v>
      </c>
      <c r="Z670" s="107" t="s">
        <v>704</v>
      </c>
      <c r="AA670" s="107"/>
      <c r="AB670" s="329">
        <f>'Punten per wedstrijd'!D339</f>
        <v>1152.3999999999999</v>
      </c>
      <c r="AC670" s="452" t="s">
        <v>26</v>
      </c>
      <c r="AD670" s="107" t="s">
        <v>2716</v>
      </c>
      <c r="AE670" s="107"/>
      <c r="AF670" s="329">
        <f>'Punten per wedstrijd'!D596</f>
        <v>538.70000000000005</v>
      </c>
    </row>
    <row r="671" spans="1:32" s="3" customFormat="1" ht="15.75" customHeight="1">
      <c r="A671" s="451" t="s">
        <v>28</v>
      </c>
      <c r="B671" s="107" t="s">
        <v>2707</v>
      </c>
      <c r="C671" s="107"/>
      <c r="D671" s="329">
        <f>'Punten per wedstrijd'!D999</f>
        <v>7104.4</v>
      </c>
      <c r="E671" s="452" t="s">
        <v>28</v>
      </c>
      <c r="F671" s="107" t="s">
        <v>2728</v>
      </c>
      <c r="G671" s="107"/>
      <c r="H671" s="329">
        <f>'Punten per wedstrijd'!D277</f>
        <v>6467.3</v>
      </c>
      <c r="I671" s="452" t="s">
        <v>28</v>
      </c>
      <c r="J671" s="284" t="s">
        <v>3621</v>
      </c>
      <c r="K671" s="107"/>
      <c r="L671" s="329">
        <f>'Punten per wedstrijd'!D463</f>
        <v>1488.6000000000004</v>
      </c>
      <c r="M671" s="452" t="s">
        <v>28</v>
      </c>
      <c r="N671" s="107" t="s">
        <v>2709</v>
      </c>
      <c r="O671" s="107"/>
      <c r="P671" s="329">
        <f>'Punten per wedstrijd'!D838</f>
        <v>373.3</v>
      </c>
      <c r="Q671" s="452" t="s">
        <v>28</v>
      </c>
      <c r="R671" s="284" t="s">
        <v>3621</v>
      </c>
      <c r="S671" s="452"/>
      <c r="T671" s="329">
        <f>'Punten per wedstrijd'!D883</f>
        <v>4.5</v>
      </c>
      <c r="U671" s="452" t="s">
        <v>28</v>
      </c>
      <c r="V671" s="285" t="s">
        <v>1653</v>
      </c>
      <c r="W671" s="107"/>
      <c r="X671" s="329">
        <f>'Punten per wedstrijd'!D21</f>
        <v>6161.35</v>
      </c>
      <c r="Y671" s="452" t="s">
        <v>28</v>
      </c>
      <c r="Z671" s="107" t="s">
        <v>2730</v>
      </c>
      <c r="AA671" s="107"/>
      <c r="AB671" s="329">
        <f>'Punten per wedstrijd'!D416</f>
        <v>1148.2</v>
      </c>
      <c r="AC671" s="452" t="s">
        <v>28</v>
      </c>
      <c r="AD671" s="285" t="s">
        <v>1654</v>
      </c>
      <c r="AE671" s="107"/>
      <c r="AF671" s="329">
        <f>'Punten per wedstrijd'!D606</f>
        <v>527.9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284" t="s">
        <v>142</v>
      </c>
      <c r="G672" s="107"/>
      <c r="H672" s="329">
        <f>'Punten per wedstrijd'!D239</f>
        <v>6413.05</v>
      </c>
      <c r="I672" s="452" t="s">
        <v>30</v>
      </c>
      <c r="J672" s="107" t="s">
        <v>654</v>
      </c>
      <c r="K672" s="107"/>
      <c r="L672" s="329">
        <f>'Punten per wedstrijd'!D525</f>
        <v>1475.6</v>
      </c>
      <c r="M672" s="452" t="s">
        <v>30</v>
      </c>
      <c r="N672" s="284" t="s">
        <v>142</v>
      </c>
      <c r="O672" s="107"/>
      <c r="P672" s="329">
        <f>'Punten per wedstrijd'!D799</f>
        <v>372.5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3679</v>
      </c>
      <c r="W672" s="107"/>
      <c r="X672" s="329">
        <f>'Punten per wedstrijd'!D118</f>
        <v>6151.0000000000009</v>
      </c>
      <c r="Y672" s="452" t="s">
        <v>30</v>
      </c>
      <c r="Z672" s="285" t="s">
        <v>25</v>
      </c>
      <c r="AA672" s="107"/>
      <c r="AB672" s="329">
        <f>'Punten per wedstrijd'!D361</f>
        <v>1140.7</v>
      </c>
      <c r="AC672" s="452" t="s">
        <v>30</v>
      </c>
      <c r="AD672" s="107" t="s">
        <v>2719</v>
      </c>
      <c r="AE672" s="107"/>
      <c r="AF672" s="329">
        <f>'Punten per wedstrijd'!D612</f>
        <v>522.70000000000005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6382.4999999999991</v>
      </c>
      <c r="I673" s="452" t="s">
        <v>32</v>
      </c>
      <c r="J673" s="107" t="s">
        <v>683</v>
      </c>
      <c r="K673" s="107"/>
      <c r="L673" s="329">
        <f>'Punten per wedstrijd'!D521</f>
        <v>1459.9999999999995</v>
      </c>
      <c r="M673" s="452" t="s">
        <v>32</v>
      </c>
      <c r="N673" s="107" t="s">
        <v>141</v>
      </c>
      <c r="O673" s="107"/>
      <c r="P673" s="329">
        <f>'Punten per wedstrijd'!D766</f>
        <v>372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7" t="s">
        <v>700</v>
      </c>
      <c r="W673" s="107"/>
      <c r="X673" s="329">
        <f>'Punten per wedstrijd'!D64</f>
        <v>6103.0000000000009</v>
      </c>
      <c r="Y673" s="452" t="s">
        <v>32</v>
      </c>
      <c r="Z673" s="285" t="s">
        <v>2325</v>
      </c>
      <c r="AA673" s="107"/>
      <c r="AB673" s="329">
        <f>'Punten per wedstrijd'!D341</f>
        <v>1132.7</v>
      </c>
      <c r="AC673" s="452" t="s">
        <v>32</v>
      </c>
      <c r="AD673" s="285" t="s">
        <v>1657</v>
      </c>
      <c r="AE673" s="107"/>
      <c r="AF673" s="329">
        <f>'Punten per wedstrijd'!D565</f>
        <v>521.1</v>
      </c>
    </row>
    <row r="674" spans="1:32" s="3" customFormat="1" ht="15.75" customHeight="1">
      <c r="A674" s="451" t="s">
        <v>34</v>
      </c>
      <c r="B674" s="107" t="s">
        <v>2712</v>
      </c>
      <c r="C674" s="107"/>
      <c r="D674" s="329">
        <f>'Punten per wedstrijd'!D1062</f>
        <v>7073.5999999999995</v>
      </c>
      <c r="E674" s="452" t="s">
        <v>34</v>
      </c>
      <c r="F674" s="107" t="s">
        <v>2708</v>
      </c>
      <c r="G674" s="107"/>
      <c r="H674" s="329">
        <f>'Punten per wedstrijd'!D231</f>
        <v>6368.9</v>
      </c>
      <c r="I674" s="452" t="s">
        <v>34</v>
      </c>
      <c r="J674" s="284" t="s">
        <v>21</v>
      </c>
      <c r="K674" s="107"/>
      <c r="L674" s="329">
        <f>'Punten per wedstrijd'!D485</f>
        <v>1455.2</v>
      </c>
      <c r="M674" s="452" t="s">
        <v>34</v>
      </c>
      <c r="N674" s="107" t="s">
        <v>2217</v>
      </c>
      <c r="O674" s="107"/>
      <c r="P674" s="329">
        <f>'Punten per wedstrijd'!D832</f>
        <v>370.3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7" t="s">
        <v>668</v>
      </c>
      <c r="W674" s="107"/>
      <c r="X674" s="329">
        <f>'Punten per wedstrijd'!D78</f>
        <v>6060.5499999999993</v>
      </c>
      <c r="Y674" s="452" t="s">
        <v>34</v>
      </c>
      <c r="Z674" s="285" t="s">
        <v>1671</v>
      </c>
      <c r="AA674" s="107"/>
      <c r="AB674" s="329">
        <f>'Punten per wedstrijd'!D409</f>
        <v>1131.1000000000001</v>
      </c>
      <c r="AC674" s="452" t="s">
        <v>34</v>
      </c>
      <c r="AD674" s="284" t="s">
        <v>21</v>
      </c>
      <c r="AE674" s="107"/>
      <c r="AF674" s="329">
        <f>'Punten per wedstrijd'!D625</f>
        <v>520.70000000000005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2721</v>
      </c>
      <c r="G675" s="107"/>
      <c r="H675" s="329">
        <f>'Punten per wedstrijd'!D264</f>
        <v>6352.3</v>
      </c>
      <c r="I675" s="452" t="s">
        <v>36</v>
      </c>
      <c r="J675" s="106" t="s">
        <v>1351</v>
      </c>
      <c r="K675" s="107"/>
      <c r="L675" s="329">
        <f>'Punten per wedstrijd'!D545</f>
        <v>1449.6</v>
      </c>
      <c r="M675" s="452" t="s">
        <v>36</v>
      </c>
      <c r="N675" s="285" t="s">
        <v>1664</v>
      </c>
      <c r="O675" s="107"/>
      <c r="P675" s="329">
        <f>'Punten per wedstrijd'!D712</f>
        <v>368.1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3616</v>
      </c>
      <c r="W675" s="107"/>
      <c r="X675" s="329">
        <f>'Punten per wedstrijd'!D15</f>
        <v>6056.7000000000007</v>
      </c>
      <c r="Y675" s="452" t="s">
        <v>36</v>
      </c>
      <c r="Z675" s="107" t="s">
        <v>2720</v>
      </c>
      <c r="AA675" s="107"/>
      <c r="AB675" s="329">
        <f>'Punten per wedstrijd'!D308</f>
        <v>1129.8</v>
      </c>
      <c r="AC675" s="452" t="s">
        <v>36</v>
      </c>
      <c r="AD675" s="107" t="s">
        <v>687</v>
      </c>
      <c r="AE675" s="107"/>
      <c r="AF675" s="329">
        <f>'Punten per wedstrijd'!D598</f>
        <v>518.04999999999995</v>
      </c>
    </row>
    <row r="676" spans="1:32" s="3" customFormat="1" ht="15.75" customHeight="1">
      <c r="A676" s="451" t="s">
        <v>38</v>
      </c>
      <c r="B676" s="284" t="s">
        <v>3640</v>
      </c>
      <c r="C676" s="107"/>
      <c r="D676" s="329">
        <f>'Punten per wedstrijd'!D1103</f>
        <v>6923.2000000000016</v>
      </c>
      <c r="E676" s="452" t="s">
        <v>38</v>
      </c>
      <c r="F676" s="285" t="s">
        <v>2325</v>
      </c>
      <c r="G676" s="107"/>
      <c r="H676" s="329">
        <f>'Punten per wedstrijd'!D201</f>
        <v>6285.7</v>
      </c>
      <c r="I676" s="452" t="s">
        <v>38</v>
      </c>
      <c r="J676" s="107" t="s">
        <v>2734</v>
      </c>
      <c r="K676" s="107"/>
      <c r="L676" s="329">
        <f>'Punten per wedstrijd'!D512</f>
        <v>1445.1000000000001</v>
      </c>
      <c r="M676" s="452" t="s">
        <v>38</v>
      </c>
      <c r="N676" s="106" t="s">
        <v>1337</v>
      </c>
      <c r="O676" s="107"/>
      <c r="P676" s="329">
        <f>'Punten per wedstrijd'!D708</f>
        <v>366.20000000000005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284" t="s">
        <v>3638</v>
      </c>
      <c r="W676" s="107"/>
      <c r="X676" s="329">
        <f>'Punten per wedstrijd'!D113</f>
        <v>6015.25</v>
      </c>
      <c r="Y676" s="452" t="s">
        <v>38</v>
      </c>
      <c r="Z676" s="107" t="s">
        <v>2710</v>
      </c>
      <c r="AA676" s="107"/>
      <c r="AB676" s="329">
        <f>'Punten per wedstrijd'!D411</f>
        <v>1120.2</v>
      </c>
      <c r="AC676" s="452" t="s">
        <v>38</v>
      </c>
      <c r="AD676" s="284" t="s">
        <v>3635</v>
      </c>
      <c r="AE676" s="107"/>
      <c r="AF676" s="329">
        <f>'Punten per wedstrijd'!D654</f>
        <v>517</v>
      </c>
    </row>
    <row r="677" spans="1:32" s="3" customFormat="1" ht="15.75" customHeight="1">
      <c r="A677" s="451" t="s">
        <v>145</v>
      </c>
      <c r="B677" s="107" t="s">
        <v>2710</v>
      </c>
      <c r="C677" s="107"/>
      <c r="D677" s="329">
        <f>'Punten per wedstrijd'!D1111</f>
        <v>6908.1</v>
      </c>
      <c r="E677" s="452" t="s">
        <v>145</v>
      </c>
      <c r="F677" s="107" t="s">
        <v>180</v>
      </c>
      <c r="G677" s="107"/>
      <c r="H677" s="329">
        <f>'Punten per wedstrijd'!D270</f>
        <v>6280.7</v>
      </c>
      <c r="I677" s="452" t="s">
        <v>145</v>
      </c>
      <c r="J677" s="285" t="s">
        <v>31</v>
      </c>
      <c r="K677" s="107"/>
      <c r="L677" s="329">
        <f>'Punten per wedstrijd'!D534</f>
        <v>1436.9</v>
      </c>
      <c r="M677" s="452" t="s">
        <v>145</v>
      </c>
      <c r="N677" s="285" t="s">
        <v>31</v>
      </c>
      <c r="O677" s="107"/>
      <c r="P677" s="329">
        <f>'Punten per wedstrijd'!D814</f>
        <v>364.5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107" t="s">
        <v>675</v>
      </c>
      <c r="W677" s="107"/>
      <c r="X677" s="329">
        <f>'Punten per wedstrijd'!D18</f>
        <v>5960.0999999999995</v>
      </c>
      <c r="Y677" s="452" t="s">
        <v>145</v>
      </c>
      <c r="Z677" s="284" t="s">
        <v>3632</v>
      </c>
      <c r="AA677" s="107"/>
      <c r="AB677" s="329">
        <f>'Punten per wedstrijd'!D366</f>
        <v>1118.2</v>
      </c>
      <c r="AC677" s="452" t="s">
        <v>145</v>
      </c>
      <c r="AD677" s="284" t="s">
        <v>143</v>
      </c>
      <c r="AE677" s="107"/>
      <c r="AF677" s="329">
        <f>'Punten per wedstrijd'!D682</f>
        <v>513.75</v>
      </c>
    </row>
    <row r="678" spans="1:32" s="3" customFormat="1" ht="15.75" customHeight="1">
      <c r="A678" s="451" t="s">
        <v>146</v>
      </c>
      <c r="B678" s="107" t="s">
        <v>2723</v>
      </c>
      <c r="C678" s="107"/>
      <c r="D678" s="329">
        <f>'Punten per wedstrijd'!D1078</f>
        <v>6894</v>
      </c>
      <c r="E678" s="452" t="s">
        <v>146</v>
      </c>
      <c r="F678" s="106" t="s">
        <v>1344</v>
      </c>
      <c r="G678" s="107"/>
      <c r="H678" s="329">
        <f>'Punten per wedstrijd'!D173</f>
        <v>6230.2000000000007</v>
      </c>
      <c r="I678" s="452" t="s">
        <v>146</v>
      </c>
      <c r="J678" s="285" t="s">
        <v>1661</v>
      </c>
      <c r="K678" s="107"/>
      <c r="L678" s="329">
        <f>'Punten per wedstrijd'!D449</f>
        <v>1436.1999999999998</v>
      </c>
      <c r="M678" s="452" t="s">
        <v>146</v>
      </c>
      <c r="N678" s="285" t="s">
        <v>33</v>
      </c>
      <c r="O678" s="107"/>
      <c r="P678" s="329">
        <f>'Punten per wedstrijd'!D820</f>
        <v>360.70000000000005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106" t="s">
        <v>1351</v>
      </c>
      <c r="W678" s="107"/>
      <c r="X678" s="329">
        <f>'Punten per wedstrijd'!D125</f>
        <v>5914.7000000000007</v>
      </c>
      <c r="Y678" s="452" t="s">
        <v>146</v>
      </c>
      <c r="Z678" s="284" t="s">
        <v>3628</v>
      </c>
      <c r="AA678" s="107"/>
      <c r="AB678" s="329">
        <f>'Punten per wedstrijd'!D349</f>
        <v>1113</v>
      </c>
      <c r="AC678" s="452" t="s">
        <v>146</v>
      </c>
      <c r="AD678" s="285" t="s">
        <v>17</v>
      </c>
      <c r="AE678" s="107"/>
      <c r="AF678" s="329">
        <f>'Punten per wedstrijd'!D607</f>
        <v>512.40000000000009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651</v>
      </c>
      <c r="G679" s="107"/>
      <c r="H679" s="329">
        <f>'Punten per wedstrijd'!D229</f>
        <v>6188.9</v>
      </c>
      <c r="I679" s="452" t="s">
        <v>147</v>
      </c>
      <c r="J679" s="107" t="s">
        <v>687</v>
      </c>
      <c r="K679" s="107"/>
      <c r="L679" s="329">
        <f>'Punten per wedstrijd'!D458</f>
        <v>1435</v>
      </c>
      <c r="M679" s="452" t="s">
        <v>147</v>
      </c>
      <c r="N679" s="284" t="s">
        <v>3624</v>
      </c>
      <c r="O679" s="107"/>
      <c r="P679" s="329">
        <f>'Punten per wedstrijd'!D751</f>
        <v>358.5</v>
      </c>
      <c r="Q679" s="452" t="s">
        <v>147</v>
      </c>
      <c r="R679" s="284" t="s">
        <v>3614</v>
      </c>
      <c r="S679" s="452"/>
      <c r="T679" s="329">
        <f>'Punten per wedstrijd'!D847</f>
        <v>0</v>
      </c>
      <c r="U679" s="452" t="s">
        <v>147</v>
      </c>
      <c r="V679" s="106" t="s">
        <v>1349</v>
      </c>
      <c r="W679" s="107"/>
      <c r="X679" s="329">
        <f>'Punten per wedstrijd'!D100</f>
        <v>5907</v>
      </c>
      <c r="Y679" s="452" t="s">
        <v>147</v>
      </c>
      <c r="Z679" s="107" t="s">
        <v>153</v>
      </c>
      <c r="AA679" s="107"/>
      <c r="AB679" s="329">
        <f>'Punten per wedstrijd'!D303</f>
        <v>1111</v>
      </c>
      <c r="AC679" s="452" t="s">
        <v>147</v>
      </c>
      <c r="AD679" s="107" t="s">
        <v>638</v>
      </c>
      <c r="AE679" s="107"/>
      <c r="AF679" s="329">
        <f>'Punten per wedstrijd'!D668</f>
        <v>512.09999999999991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107" t="s">
        <v>2718</v>
      </c>
      <c r="G680" s="107"/>
      <c r="H680" s="329">
        <f>'Punten per wedstrijd'!D255</f>
        <v>6188.3</v>
      </c>
      <c r="I680" s="452" t="s">
        <v>151</v>
      </c>
      <c r="J680" s="107" t="s">
        <v>2710</v>
      </c>
      <c r="K680" s="107"/>
      <c r="L680" s="329">
        <f>'Punten per wedstrijd'!D551</f>
        <v>1434.1</v>
      </c>
      <c r="M680" s="452" t="s">
        <v>151</v>
      </c>
      <c r="N680" s="107" t="s">
        <v>2715</v>
      </c>
      <c r="O680" s="107"/>
      <c r="P680" s="329">
        <f>'Punten per wedstrijd'!D763</f>
        <v>356.40000000000003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7" t="s">
        <v>2727</v>
      </c>
      <c r="W680" s="107"/>
      <c r="X680" s="329">
        <f>'Punten per wedstrijd'!D128</f>
        <v>5845.2999999999993</v>
      </c>
      <c r="Y680" s="452" t="s">
        <v>151</v>
      </c>
      <c r="Z680" s="107" t="s">
        <v>3631</v>
      </c>
      <c r="AA680" s="107"/>
      <c r="AB680" s="329">
        <f>'Punten per wedstrijd'!D359</f>
        <v>1108</v>
      </c>
      <c r="AC680" s="452" t="s">
        <v>151</v>
      </c>
      <c r="AD680" s="106" t="s">
        <v>1344</v>
      </c>
      <c r="AE680" s="107"/>
      <c r="AF680" s="329">
        <f>'Punten per wedstrijd'!D593</f>
        <v>511.59999999999997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285" t="s">
        <v>1655</v>
      </c>
      <c r="G681" s="107"/>
      <c r="H681" s="329">
        <f>'Punten per wedstrijd'!D280</f>
        <v>6175.7999999999993</v>
      </c>
      <c r="I681" s="452" t="s">
        <v>157</v>
      </c>
      <c r="J681" s="284" t="s">
        <v>3649</v>
      </c>
      <c r="K681" s="107"/>
      <c r="L681" s="329">
        <f>'Punten per wedstrijd'!D460</f>
        <v>1431</v>
      </c>
      <c r="M681" s="452" t="s">
        <v>157</v>
      </c>
      <c r="N681" s="284" t="s">
        <v>3649</v>
      </c>
      <c r="O681" s="107"/>
      <c r="P681" s="329">
        <f>'Punten per wedstrijd'!D740</f>
        <v>355.6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107" t="s">
        <v>2734</v>
      </c>
      <c r="W681" s="107"/>
      <c r="X681" s="329">
        <f>'Punten per wedstrijd'!D92</f>
        <v>5772.5999999999995</v>
      </c>
      <c r="Y681" s="452" t="s">
        <v>157</v>
      </c>
      <c r="Z681" s="284" t="s">
        <v>3639</v>
      </c>
      <c r="AA681" s="107"/>
      <c r="AB681" s="329">
        <f>'Punten per wedstrijd'!D397</f>
        <v>1102.6999999999998</v>
      </c>
      <c r="AC681" s="452" t="s">
        <v>157</v>
      </c>
      <c r="AD681" s="107" t="s">
        <v>704</v>
      </c>
      <c r="AE681" s="107"/>
      <c r="AF681" s="329">
        <f>'Punten per wedstrijd'!D619</f>
        <v>509.7999999999999</v>
      </c>
    </row>
    <row r="682" spans="1:32" s="3" customFormat="1" ht="15.75" customHeight="1">
      <c r="A682" s="451" t="s">
        <v>159</v>
      </c>
      <c r="B682" s="107" t="s">
        <v>2728</v>
      </c>
      <c r="C682" s="107"/>
      <c r="D682" s="329">
        <f>'Punten per wedstrijd'!D1117</f>
        <v>6762.4000000000005</v>
      </c>
      <c r="E682" s="452" t="s">
        <v>159</v>
      </c>
      <c r="F682" s="107" t="s">
        <v>654</v>
      </c>
      <c r="G682" s="107"/>
      <c r="H682" s="329">
        <f>'Punten per wedstrijd'!D245</f>
        <v>6114.8</v>
      </c>
      <c r="I682" s="452" t="s">
        <v>159</v>
      </c>
      <c r="J682" s="285" t="s">
        <v>33</v>
      </c>
      <c r="K682" s="107"/>
      <c r="L682" s="329">
        <f>'Punten per wedstrijd'!D540</f>
        <v>1427.5000000000002</v>
      </c>
      <c r="M682" s="452" t="s">
        <v>159</v>
      </c>
      <c r="N682" s="107" t="s">
        <v>2832</v>
      </c>
      <c r="O682" s="107"/>
      <c r="P682" s="329">
        <f>'Punten per wedstrijd'!D811</f>
        <v>354.59999999999997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284" t="s">
        <v>3634</v>
      </c>
      <c r="W682" s="107"/>
      <c r="X682" s="329">
        <f>'Punten per wedstrijd'!D93</f>
        <v>5729.4</v>
      </c>
      <c r="Y682" s="452" t="s">
        <v>159</v>
      </c>
      <c r="Z682" s="284" t="s">
        <v>3624</v>
      </c>
      <c r="AA682" s="107"/>
      <c r="AB682" s="329">
        <f>'Punten per wedstrijd'!D331</f>
        <v>1101.6000000000001</v>
      </c>
      <c r="AC682" s="452" t="s">
        <v>159</v>
      </c>
      <c r="AD682" s="107" t="s">
        <v>2725</v>
      </c>
      <c r="AE682" s="107"/>
      <c r="AF682" s="329">
        <f>'Punten per wedstrijd'!D602</f>
        <v>505.90000000000003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285" t="s">
        <v>1666</v>
      </c>
      <c r="G683" s="107"/>
      <c r="H683" s="329">
        <f>'Punten per wedstrijd'!D172</f>
        <v>6075.55</v>
      </c>
      <c r="I683" s="452" t="s">
        <v>160</v>
      </c>
      <c r="J683" s="107" t="s">
        <v>2708</v>
      </c>
      <c r="K683" s="107"/>
      <c r="L683" s="329">
        <f>'Punten per wedstrijd'!D511</f>
        <v>1421.3000000000004</v>
      </c>
      <c r="M683" s="452" t="s">
        <v>160</v>
      </c>
      <c r="N683" s="284" t="s">
        <v>3615</v>
      </c>
      <c r="O683" s="107"/>
      <c r="P683" s="329">
        <f>'Punten per wedstrijd'!D713</f>
        <v>351.1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106" t="s">
        <v>1342</v>
      </c>
      <c r="W683" s="107"/>
      <c r="X683" s="329">
        <f>'Punten per wedstrijd'!D16</f>
        <v>5717.9000000000005</v>
      </c>
      <c r="Y683" s="452" t="s">
        <v>160</v>
      </c>
      <c r="Z683" s="107" t="s">
        <v>2707</v>
      </c>
      <c r="AA683" s="107"/>
      <c r="AB683" s="329">
        <f>'Punten per wedstrijd'!D299</f>
        <v>1088.6999999999998</v>
      </c>
      <c r="AC683" s="452" t="s">
        <v>160</v>
      </c>
      <c r="AD683" s="106" t="s">
        <v>1345</v>
      </c>
      <c r="AE683" s="107"/>
      <c r="AF683" s="329">
        <f>'Punten per wedstrijd'!D644</f>
        <v>503.59999999999997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107" t="s">
        <v>2713</v>
      </c>
      <c r="G684" s="107"/>
      <c r="H684" s="329">
        <f>'Punten per wedstrijd'!D225</f>
        <v>6075.0000000000009</v>
      </c>
      <c r="I684" s="452" t="s">
        <v>161</v>
      </c>
      <c r="J684" s="107" t="s">
        <v>141</v>
      </c>
      <c r="K684" s="107"/>
      <c r="L684" s="329">
        <f>'Punten per wedstrijd'!D486</f>
        <v>1419.5</v>
      </c>
      <c r="M684" s="452" t="s">
        <v>161</v>
      </c>
      <c r="N684" s="285" t="s">
        <v>1661</v>
      </c>
      <c r="O684" s="107"/>
      <c r="P684" s="329">
        <f>'Punten per wedstrijd'!D729</f>
        <v>348.34999999999997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284" t="s">
        <v>142</v>
      </c>
      <c r="W684" s="107"/>
      <c r="X684" s="329">
        <f>'Punten per wedstrijd'!D99</f>
        <v>5694.6999999999989</v>
      </c>
      <c r="Y684" s="452" t="s">
        <v>161</v>
      </c>
      <c r="Z684" s="107" t="s">
        <v>2711</v>
      </c>
      <c r="AA684" s="107"/>
      <c r="AB684" s="329">
        <f>'Punten per wedstrijd'!D334</f>
        <v>1086.5</v>
      </c>
      <c r="AC684" s="452" t="s">
        <v>161</v>
      </c>
      <c r="AD684" s="285" t="s">
        <v>1</v>
      </c>
      <c r="AE684" s="107"/>
      <c r="AF684" s="329">
        <f>'Punten per wedstrijd'!D570</f>
        <v>502.89999999999992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284" t="s">
        <v>3633</v>
      </c>
      <c r="G685" s="107"/>
      <c r="H685" s="329">
        <f>'Punten per wedstrijd'!D227</f>
        <v>6063.5999999999995</v>
      </c>
      <c r="I685" s="452" t="s">
        <v>163</v>
      </c>
      <c r="J685" s="107" t="s">
        <v>2195</v>
      </c>
      <c r="K685" s="107"/>
      <c r="L685" s="329">
        <f>'Punten per wedstrijd'!D429</f>
        <v>1412.9499999999998</v>
      </c>
      <c r="M685" s="452" t="s">
        <v>163</v>
      </c>
      <c r="N685" s="107" t="s">
        <v>2711</v>
      </c>
      <c r="O685" s="107"/>
      <c r="P685" s="329">
        <f>'Punten per wedstrijd'!D754</f>
        <v>347.10000000000008</v>
      </c>
      <c r="Q685" s="452" t="s">
        <v>163</v>
      </c>
      <c r="R685" s="284" t="s">
        <v>3615</v>
      </c>
      <c r="S685" s="452"/>
      <c r="T685" s="329">
        <f>'Punten per wedstrijd'!D853</f>
        <v>0</v>
      </c>
      <c r="U685" s="452" t="s">
        <v>163</v>
      </c>
      <c r="V685" s="284" t="s">
        <v>3617</v>
      </c>
      <c r="W685" s="107"/>
      <c r="X685" s="329">
        <f>'Punten per wedstrijd'!D20</f>
        <v>5688.6</v>
      </c>
      <c r="Y685" s="452" t="s">
        <v>163</v>
      </c>
      <c r="Z685" s="107" t="s">
        <v>2709</v>
      </c>
      <c r="AA685" s="107"/>
      <c r="AB685" s="329">
        <f>'Punten per wedstrijd'!D418</f>
        <v>1082.3</v>
      </c>
      <c r="AC685" s="452" t="s">
        <v>163</v>
      </c>
      <c r="AD685" s="106" t="s">
        <v>1351</v>
      </c>
      <c r="AE685" s="107"/>
      <c r="AF685" s="329">
        <f>'Punten per wedstrijd'!D685</f>
        <v>501.90000000000003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107" t="s">
        <v>667</v>
      </c>
      <c r="G686" s="107"/>
      <c r="H686" s="329">
        <f>'Punten per wedstrijd'!D215</f>
        <v>6052.9999999999991</v>
      </c>
      <c r="I686" s="452" t="s">
        <v>274</v>
      </c>
      <c r="J686" s="285" t="s">
        <v>25</v>
      </c>
      <c r="K686" s="107"/>
      <c r="L686" s="329">
        <f>'Punten per wedstrijd'!D501</f>
        <v>1408.9</v>
      </c>
      <c r="M686" s="452" t="s">
        <v>274</v>
      </c>
      <c r="N686" s="106" t="s">
        <v>1351</v>
      </c>
      <c r="O686" s="107"/>
      <c r="P686" s="329">
        <f>'Punten per wedstrijd'!D825</f>
        <v>345.30000000000007</v>
      </c>
      <c r="Q686" s="452" t="s">
        <v>274</v>
      </c>
      <c r="R686" s="107" t="s">
        <v>2717</v>
      </c>
      <c r="S686" s="452"/>
      <c r="T686" s="329">
        <f>'Punten per wedstrijd'!D854</f>
        <v>0</v>
      </c>
      <c r="U686" s="452" t="s">
        <v>274</v>
      </c>
      <c r="V686" s="107" t="s">
        <v>667</v>
      </c>
      <c r="W686" s="107"/>
      <c r="X686" s="329">
        <f>'Punten per wedstrijd'!D75</f>
        <v>5684.55</v>
      </c>
      <c r="Y686" s="452" t="s">
        <v>274</v>
      </c>
      <c r="Z686" s="107" t="s">
        <v>2723</v>
      </c>
      <c r="AA686" s="107"/>
      <c r="AB686" s="329">
        <f>'Punten per wedstrijd'!D378</f>
        <v>1073.3</v>
      </c>
      <c r="AC686" s="452" t="s">
        <v>274</v>
      </c>
      <c r="AD686" s="285" t="s">
        <v>37</v>
      </c>
      <c r="AE686" s="107"/>
      <c r="AF686" s="329">
        <f>'Punten per wedstrijd'!D681</f>
        <v>498.34999999999997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284" t="s">
        <v>21</v>
      </c>
      <c r="G687" s="107"/>
      <c r="H687" s="329">
        <f>'Punten per wedstrijd'!D205</f>
        <v>6046.4000000000005</v>
      </c>
      <c r="I687" s="452" t="s">
        <v>275</v>
      </c>
      <c r="J687" s="106" t="s">
        <v>1344</v>
      </c>
      <c r="K687" s="107"/>
      <c r="L687" s="329">
        <f>'Punten per wedstrijd'!D453</f>
        <v>1404.9</v>
      </c>
      <c r="M687" s="452" t="s">
        <v>275</v>
      </c>
      <c r="N687" s="107" t="s">
        <v>2729</v>
      </c>
      <c r="O687" s="107"/>
      <c r="P687" s="329">
        <f>'Punten per wedstrijd'!D833</f>
        <v>341.80000000000007</v>
      </c>
      <c r="Q687" s="452" t="s">
        <v>275</v>
      </c>
      <c r="R687" s="107" t="s">
        <v>3616</v>
      </c>
      <c r="S687" s="452"/>
      <c r="T687" s="329">
        <f>'Punten per wedstrijd'!D855</f>
        <v>0</v>
      </c>
      <c r="U687" s="452" t="s">
        <v>275</v>
      </c>
      <c r="V687" s="107" t="s">
        <v>686</v>
      </c>
      <c r="W687" s="107"/>
      <c r="X687" s="329">
        <f>'Punten per wedstrijd'!D119</f>
        <v>5660.65</v>
      </c>
      <c r="Y687" s="452" t="s">
        <v>275</v>
      </c>
      <c r="Z687" s="107" t="s">
        <v>669</v>
      </c>
      <c r="AA687" s="107"/>
      <c r="AB687" s="329">
        <f>'Punten per wedstrijd'!D377</f>
        <v>1067.8</v>
      </c>
      <c r="AC687" s="452" t="s">
        <v>275</v>
      </c>
      <c r="AD687" s="107" t="s">
        <v>2713</v>
      </c>
      <c r="AE687" s="107"/>
      <c r="AF687" s="329">
        <f>'Punten per wedstrijd'!D645</f>
        <v>495.90000000000003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5990.2000000000007</v>
      </c>
      <c r="I688" s="452" t="s">
        <v>276</v>
      </c>
      <c r="J688" s="106" t="s">
        <v>1337</v>
      </c>
      <c r="K688" s="107"/>
      <c r="L688" s="329">
        <f>'Punten per wedstrijd'!D428</f>
        <v>1400.45</v>
      </c>
      <c r="M688" s="452" t="s">
        <v>276</v>
      </c>
      <c r="N688" s="284" t="s">
        <v>3614</v>
      </c>
      <c r="O688" s="107"/>
      <c r="P688" s="329">
        <f>'Punten per wedstrijd'!D707</f>
        <v>336.7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107" t="s">
        <v>2212</v>
      </c>
      <c r="W688" s="107"/>
      <c r="X688" s="329">
        <f>'Punten per wedstrijd'!D26</f>
        <v>5641.2999999999993</v>
      </c>
      <c r="Y688" s="452" t="s">
        <v>276</v>
      </c>
      <c r="Z688" s="107" t="s">
        <v>2712</v>
      </c>
      <c r="AA688" s="107"/>
      <c r="AB688" s="329">
        <f>'Punten per wedstrijd'!D362</f>
        <v>1065.9000000000001</v>
      </c>
      <c r="AC688" s="452" t="s">
        <v>276</v>
      </c>
      <c r="AD688" s="107" t="s">
        <v>2715</v>
      </c>
      <c r="AE688" s="107"/>
      <c r="AF688" s="329">
        <f>'Punten per wedstrijd'!D623</f>
        <v>495.2999999999999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285" t="s">
        <v>1653</v>
      </c>
      <c r="G689" s="107"/>
      <c r="H689" s="329">
        <f>'Punten per wedstrijd'!D161</f>
        <v>5980</v>
      </c>
      <c r="I689" s="452" t="s">
        <v>277</v>
      </c>
      <c r="J689" s="107" t="s">
        <v>2717</v>
      </c>
      <c r="K689" s="107"/>
      <c r="L689" s="329">
        <f>'Punten per wedstrijd'!D434</f>
        <v>1398.6999999999998</v>
      </c>
      <c r="M689" s="452" t="s">
        <v>277</v>
      </c>
      <c r="N689" s="107" t="s">
        <v>2726</v>
      </c>
      <c r="O689" s="107"/>
      <c r="P689" s="329">
        <f>'Punten per wedstrijd'!D770</f>
        <v>336.3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107" t="s">
        <v>2209</v>
      </c>
      <c r="W689" s="107"/>
      <c r="X689" s="329">
        <f>'Punten per wedstrijd'!D77</f>
        <v>5593.45</v>
      </c>
      <c r="Y689" s="452" t="s">
        <v>277</v>
      </c>
      <c r="Z689" s="284" t="s">
        <v>3633</v>
      </c>
      <c r="AA689" s="107"/>
      <c r="AB689" s="329">
        <f>'Punten per wedstrijd'!D367</f>
        <v>1061.8</v>
      </c>
      <c r="AC689" s="452" t="s">
        <v>277</v>
      </c>
      <c r="AD689" s="284" t="s">
        <v>3614</v>
      </c>
      <c r="AE689" s="107"/>
      <c r="AF689" s="329">
        <f>'Punten per wedstrijd'!D567</f>
        <v>493.50000000000006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106" t="s">
        <v>1351</v>
      </c>
      <c r="G690" s="107"/>
      <c r="H690" s="329">
        <f>'Punten per wedstrijd'!D265</f>
        <v>5951.4000000000005</v>
      </c>
      <c r="I690" s="452" t="s">
        <v>640</v>
      </c>
      <c r="J690" s="107" t="s">
        <v>2725</v>
      </c>
      <c r="K690" s="107"/>
      <c r="L690" s="329">
        <f>'Punten per wedstrijd'!D462</f>
        <v>1395.3</v>
      </c>
      <c r="M690" s="452" t="s">
        <v>640</v>
      </c>
      <c r="N690" s="285" t="s">
        <v>1668</v>
      </c>
      <c r="O690" s="107"/>
      <c r="P690" s="329">
        <f>'Punten per wedstrijd'!D772</f>
        <v>335.09999999999997</v>
      </c>
      <c r="Q690" s="452" t="s">
        <v>640</v>
      </c>
      <c r="R690" s="284" t="s">
        <v>3617</v>
      </c>
      <c r="S690" s="452"/>
      <c r="T690" s="329">
        <f>'Punten per wedstrijd'!D860</f>
        <v>0</v>
      </c>
      <c r="U690" s="452" t="s">
        <v>640</v>
      </c>
      <c r="V690" s="284" t="s">
        <v>3619</v>
      </c>
      <c r="W690" s="107"/>
      <c r="X690" s="329">
        <f>'Punten per wedstrijd'!D27</f>
        <v>5592.7500000000009</v>
      </c>
      <c r="Y690" s="452" t="s">
        <v>640</v>
      </c>
      <c r="Z690" s="284" t="s">
        <v>142</v>
      </c>
      <c r="AA690" s="107"/>
      <c r="AB690" s="329">
        <f>'Punten per wedstrijd'!D379</f>
        <v>1056.6000000000001</v>
      </c>
      <c r="AC690" s="452" t="s">
        <v>640</v>
      </c>
      <c r="AD690" s="284" t="s">
        <v>3642</v>
      </c>
      <c r="AE690" s="107"/>
      <c r="AF690" s="329">
        <f>'Punten per wedstrijd'!D695</f>
        <v>492.19999999999993</v>
      </c>
    </row>
    <row r="691" spans="1:32" s="3" customFormat="1" ht="15.75" customHeight="1">
      <c r="A691" s="451" t="s">
        <v>641</v>
      </c>
      <c r="B691" s="107" t="s">
        <v>2719</v>
      </c>
      <c r="C691" s="107"/>
      <c r="D691" s="329">
        <f>'Punten per wedstrijd'!D1032</f>
        <v>6515.1</v>
      </c>
      <c r="E691" s="452" t="s">
        <v>641</v>
      </c>
      <c r="F691" s="285" t="s">
        <v>1649</v>
      </c>
      <c r="G691" s="107"/>
      <c r="H691" s="329">
        <f>'Punten per wedstrijd'!D249</f>
        <v>5869.8499999999995</v>
      </c>
      <c r="I691" s="452" t="s">
        <v>641</v>
      </c>
      <c r="J691" s="107" t="s">
        <v>2707</v>
      </c>
      <c r="K691" s="107"/>
      <c r="L691" s="329">
        <f>'Punten per wedstrijd'!D439</f>
        <v>1392.3</v>
      </c>
      <c r="M691" s="452" t="s">
        <v>641</v>
      </c>
      <c r="N691" s="284" t="s">
        <v>3618</v>
      </c>
      <c r="O691" s="107"/>
      <c r="P691" s="329">
        <f>'Punten per wedstrijd'!D725</f>
        <v>334.49999999999994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107" t="s">
        <v>2709</v>
      </c>
      <c r="W691" s="107"/>
      <c r="X691" s="329">
        <f>'Punten per wedstrijd'!D138</f>
        <v>5585.45</v>
      </c>
      <c r="Y691" s="452" t="s">
        <v>641</v>
      </c>
      <c r="Z691" s="107" t="s">
        <v>2200</v>
      </c>
      <c r="AA691" s="107"/>
      <c r="AB691" s="329">
        <f>'Punten per wedstrijd'!D336</f>
        <v>1051.9000000000001</v>
      </c>
      <c r="AC691" s="452" t="s">
        <v>641</v>
      </c>
      <c r="AD691" s="107" t="s">
        <v>2708</v>
      </c>
      <c r="AE691" s="107"/>
      <c r="AF691" s="329">
        <f>'Punten per wedstrijd'!D651</f>
        <v>491.6</v>
      </c>
    </row>
    <row r="692" spans="1:32" s="3" customFormat="1" ht="15.75" customHeight="1">
      <c r="A692" s="451" t="s">
        <v>642</v>
      </c>
      <c r="B692" s="284" t="s">
        <v>3623</v>
      </c>
      <c r="C692" s="107"/>
      <c r="D692" s="329">
        <f>'Punten per wedstrijd'!D1028</f>
        <v>6510.1999999999989</v>
      </c>
      <c r="E692" s="452" t="s">
        <v>642</v>
      </c>
      <c r="F692" s="107" t="s">
        <v>2720</v>
      </c>
      <c r="G692" s="107"/>
      <c r="H692" s="329">
        <f>'Punten per wedstrijd'!D168</f>
        <v>5845.1999999999989</v>
      </c>
      <c r="I692" s="452" t="s">
        <v>642</v>
      </c>
      <c r="J692" s="285" t="s">
        <v>15</v>
      </c>
      <c r="K692" s="107"/>
      <c r="L692" s="329">
        <f>'Punten per wedstrijd'!D461</f>
        <v>1382.5</v>
      </c>
      <c r="M692" s="452" t="s">
        <v>642</v>
      </c>
      <c r="N692" s="284" t="s">
        <v>143</v>
      </c>
      <c r="O692" s="107"/>
      <c r="P692" s="329">
        <f>'Punten per wedstrijd'!D822</f>
        <v>331.15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180</v>
      </c>
      <c r="W692" s="107"/>
      <c r="X692" s="329">
        <f>'Punten per wedstrijd'!D130</f>
        <v>5583.15</v>
      </c>
      <c r="Y692" s="452" t="s">
        <v>642</v>
      </c>
      <c r="Z692" s="107" t="s">
        <v>700</v>
      </c>
      <c r="AA692" s="107"/>
      <c r="AB692" s="329">
        <f>'Punten per wedstrijd'!D344</f>
        <v>1045.5</v>
      </c>
      <c r="AC692" s="452" t="s">
        <v>642</v>
      </c>
      <c r="AD692" s="107" t="s">
        <v>154</v>
      </c>
      <c r="AE692" s="107"/>
      <c r="AF692" s="329">
        <f>'Punten per wedstrijd'!D655</f>
        <v>486.15000000000003</v>
      </c>
    </row>
    <row r="693" spans="1:32" s="3" customFormat="1" ht="15.75" customHeight="1">
      <c r="A693" s="451" t="s">
        <v>644</v>
      </c>
      <c r="B693" s="107" t="s">
        <v>2724</v>
      </c>
      <c r="C693" s="107"/>
      <c r="D693" s="329">
        <f>'Punten per wedstrijd'!D1082</f>
        <v>6485.1</v>
      </c>
      <c r="E693" s="452" t="s">
        <v>644</v>
      </c>
      <c r="F693" s="285" t="s">
        <v>1671</v>
      </c>
      <c r="G693" s="107"/>
      <c r="H693" s="329">
        <f>'Punten per wedstrijd'!D269</f>
        <v>5787.5000000000018</v>
      </c>
      <c r="I693" s="452" t="s">
        <v>644</v>
      </c>
      <c r="J693" s="107" t="s">
        <v>154</v>
      </c>
      <c r="K693" s="107"/>
      <c r="L693" s="329">
        <f>'Punten per wedstrijd'!D515</f>
        <v>1377.2</v>
      </c>
      <c r="M693" s="452" t="s">
        <v>644</v>
      </c>
      <c r="N693" s="284" t="s">
        <v>21</v>
      </c>
      <c r="O693" s="107"/>
      <c r="P693" s="329">
        <f>'Punten per wedstrijd'!D765</f>
        <v>329.3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284" t="s">
        <v>3639</v>
      </c>
      <c r="W693" s="107"/>
      <c r="X693" s="329">
        <f>'Punten per wedstrijd'!D117</f>
        <v>5570.2499999999991</v>
      </c>
      <c r="Y693" s="452" t="s">
        <v>644</v>
      </c>
      <c r="Z693" s="284" t="s">
        <v>3649</v>
      </c>
      <c r="AA693" s="107"/>
      <c r="AB693" s="329">
        <f>'Punten per wedstrijd'!D320</f>
        <v>1035.8999999999999</v>
      </c>
      <c r="AC693" s="452" t="s">
        <v>644</v>
      </c>
      <c r="AD693" s="284" t="s">
        <v>3649</v>
      </c>
      <c r="AE693" s="107"/>
      <c r="AF693" s="329">
        <f>'Punten per wedstrijd'!D600</f>
        <v>480.50000000000006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2712</v>
      </c>
      <c r="G694" s="107"/>
      <c r="H694" s="329">
        <f>'Punten per wedstrijd'!D222</f>
        <v>5787.0000000000009</v>
      </c>
      <c r="I694" s="452" t="s">
        <v>650</v>
      </c>
      <c r="J694" s="284" t="s">
        <v>143</v>
      </c>
      <c r="K694" s="107"/>
      <c r="L694" s="329">
        <f>'Punten per wedstrijd'!D542</f>
        <v>1367.7499999999995</v>
      </c>
      <c r="M694" s="452" t="s">
        <v>650</v>
      </c>
      <c r="N694" s="107" t="s">
        <v>2200</v>
      </c>
      <c r="O694" s="107"/>
      <c r="P694" s="329">
        <f>'Punten per wedstrijd'!D756</f>
        <v>328.89999999999992</v>
      </c>
      <c r="Q694" s="452" t="s">
        <v>650</v>
      </c>
      <c r="R694" s="284" t="s">
        <v>3619</v>
      </c>
      <c r="S694" s="452"/>
      <c r="T694" s="329">
        <f>'Punten per wedstrijd'!D867</f>
        <v>0</v>
      </c>
      <c r="U694" s="452" t="s">
        <v>650</v>
      </c>
      <c r="V694" s="284" t="s">
        <v>3636</v>
      </c>
      <c r="W694" s="107"/>
      <c r="X694" s="329">
        <f>'Punten per wedstrijd'!D103</f>
        <v>5540.7000000000007</v>
      </c>
      <c r="Y694" s="452" t="s">
        <v>650</v>
      </c>
      <c r="Z694" s="107" t="s">
        <v>2733</v>
      </c>
      <c r="AA694" s="107"/>
      <c r="AB694" s="329">
        <f>'Punten per wedstrijd'!D338</f>
        <v>1031.8</v>
      </c>
      <c r="AC694" s="452" t="s">
        <v>650</v>
      </c>
      <c r="AD694" s="107" t="s">
        <v>2712</v>
      </c>
      <c r="AE694" s="107"/>
      <c r="AF694" s="329">
        <f>'Punten per wedstrijd'!D642</f>
        <v>478.70000000000005</v>
      </c>
    </row>
    <row r="695" spans="1:32" s="3" customFormat="1" ht="15.75" customHeight="1">
      <c r="A695" s="451" t="s">
        <v>652</v>
      </c>
      <c r="B695" s="107" t="s">
        <v>2709</v>
      </c>
      <c r="C695" s="107"/>
      <c r="D695" s="329">
        <f>'Punten per wedstrijd'!D1118</f>
        <v>6466.6</v>
      </c>
      <c r="E695" s="452" t="s">
        <v>652</v>
      </c>
      <c r="F695" s="107" t="s">
        <v>2216</v>
      </c>
      <c r="G695" s="107"/>
      <c r="H695" s="329">
        <f>'Punten per wedstrijd'!D184</f>
        <v>5778.85</v>
      </c>
      <c r="I695" s="452" t="s">
        <v>652</v>
      </c>
      <c r="J695" s="107" t="s">
        <v>2203</v>
      </c>
      <c r="K695" s="107"/>
      <c r="L695" s="329">
        <f>'Punten per wedstrijd'!D491</f>
        <v>1361.2</v>
      </c>
      <c r="M695" s="452" t="s">
        <v>652</v>
      </c>
      <c r="N695" s="107" t="s">
        <v>2712</v>
      </c>
      <c r="O695" s="107"/>
      <c r="P695" s="329">
        <f>'Punten per wedstrijd'!D782</f>
        <v>328.40000000000003</v>
      </c>
      <c r="Q695" s="452" t="s">
        <v>652</v>
      </c>
      <c r="R695" s="107" t="s">
        <v>2720</v>
      </c>
      <c r="S695" s="452"/>
      <c r="T695" s="329">
        <f>'Punten per wedstrijd'!D868</f>
        <v>0</v>
      </c>
      <c r="U695" s="452" t="s">
        <v>652</v>
      </c>
      <c r="V695" s="285" t="s">
        <v>37</v>
      </c>
      <c r="W695" s="107"/>
      <c r="X695" s="329">
        <f>'Punten per wedstrijd'!D121</f>
        <v>5540.2</v>
      </c>
      <c r="Y695" s="452" t="s">
        <v>652</v>
      </c>
      <c r="Z695" s="106" t="s">
        <v>1342</v>
      </c>
      <c r="AA695" s="107"/>
      <c r="AB695" s="329">
        <f>'Punten per wedstrijd'!D296</f>
        <v>1030.2</v>
      </c>
      <c r="AC695" s="452" t="s">
        <v>652</v>
      </c>
      <c r="AD695" s="284" t="s">
        <v>3633</v>
      </c>
      <c r="AE695" s="107"/>
      <c r="AF695" s="329">
        <f>'Punten per wedstrijd'!D647</f>
        <v>475.7</v>
      </c>
    </row>
    <row r="696" spans="1:32" s="3" customFormat="1" ht="15.75" customHeight="1">
      <c r="A696" s="451" t="s">
        <v>655</v>
      </c>
      <c r="B696" s="107" t="s">
        <v>2721</v>
      </c>
      <c r="C696" s="107"/>
      <c r="D696" s="329">
        <f>'Punten per wedstrijd'!D1104</f>
        <v>6456.7999999999993</v>
      </c>
      <c r="E696" s="452" t="s">
        <v>655</v>
      </c>
      <c r="F696" s="285" t="s">
        <v>1654</v>
      </c>
      <c r="G696" s="107"/>
      <c r="H696" s="329">
        <f>'Punten per wedstrijd'!D186</f>
        <v>5763.2999999999993</v>
      </c>
      <c r="I696" s="452" t="s">
        <v>655</v>
      </c>
      <c r="J696" s="284" t="s">
        <v>3639</v>
      </c>
      <c r="K696" s="107"/>
      <c r="L696" s="329">
        <f>'Punten per wedstrijd'!D537</f>
        <v>1358.9999999999998</v>
      </c>
      <c r="M696" s="452" t="s">
        <v>655</v>
      </c>
      <c r="N696" s="284" t="s">
        <v>3619</v>
      </c>
      <c r="O696" s="107"/>
      <c r="P696" s="329">
        <f>'Punten per wedstrijd'!D727</f>
        <v>328.3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284" t="s">
        <v>143</v>
      </c>
      <c r="W696" s="107"/>
      <c r="X696" s="329">
        <f>'Punten per wedstrijd'!D122</f>
        <v>5524.6500000000005</v>
      </c>
      <c r="Y696" s="452" t="s">
        <v>655</v>
      </c>
      <c r="Z696" s="285" t="s">
        <v>1666</v>
      </c>
      <c r="AA696" s="107"/>
      <c r="AB696" s="329">
        <f>'Punten per wedstrijd'!D312</f>
        <v>1025.1000000000001</v>
      </c>
      <c r="AC696" s="452" t="s">
        <v>655</v>
      </c>
      <c r="AD696" s="284" t="s">
        <v>3624</v>
      </c>
      <c r="AE696" s="107"/>
      <c r="AF696" s="329">
        <f>'Punten per wedstrijd'!D611</f>
        <v>475.1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3626</v>
      </c>
      <c r="G697" s="107"/>
      <c r="H697" s="329">
        <f>'Punten per wedstrijd'!D197</f>
        <v>5715.5</v>
      </c>
      <c r="I697" s="452" t="s">
        <v>656</v>
      </c>
      <c r="J697" s="284" t="s">
        <v>3642</v>
      </c>
      <c r="K697" s="107"/>
      <c r="L697" s="329">
        <f>'Punten per wedstrijd'!D555</f>
        <v>1356.6000000000004</v>
      </c>
      <c r="M697" s="452" t="s">
        <v>656</v>
      </c>
      <c r="N697" s="107" t="s">
        <v>2196</v>
      </c>
      <c r="O697" s="107"/>
      <c r="P697" s="329">
        <f>'Punten per wedstrijd'!D722</f>
        <v>327.2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2200</v>
      </c>
      <c r="W697" s="107"/>
      <c r="X697" s="329">
        <f>'Punten per wedstrijd'!D56</f>
        <v>5522.1499999999987</v>
      </c>
      <c r="Y697" s="452" t="s">
        <v>656</v>
      </c>
      <c r="Z697" s="107" t="s">
        <v>2713</v>
      </c>
      <c r="AA697" s="107"/>
      <c r="AB697" s="329">
        <f>'Punten per wedstrijd'!D365</f>
        <v>1022.6000000000001</v>
      </c>
      <c r="AC697" s="452" t="s">
        <v>656</v>
      </c>
      <c r="AD697" s="284" t="s">
        <v>3618</v>
      </c>
      <c r="AE697" s="107"/>
      <c r="AF697" s="329">
        <f>'Punten per wedstrijd'!D585</f>
        <v>472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285" t="s">
        <v>1664</v>
      </c>
      <c r="G698" s="107"/>
      <c r="H698" s="329">
        <f>'Punten per wedstrijd'!D152</f>
        <v>5700.6999999999989</v>
      </c>
      <c r="I698" s="452" t="s">
        <v>659</v>
      </c>
      <c r="J698" s="107" t="s">
        <v>682</v>
      </c>
      <c r="K698" s="107"/>
      <c r="L698" s="329">
        <f>'Punten per wedstrijd'!D510</f>
        <v>1351.9999999999998</v>
      </c>
      <c r="M698" s="452" t="s">
        <v>659</v>
      </c>
      <c r="N698" s="107" t="s">
        <v>3616</v>
      </c>
      <c r="O698" s="107"/>
      <c r="P698" s="329">
        <f>'Punten per wedstrijd'!D715</f>
        <v>324.2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106" t="s">
        <v>1337</v>
      </c>
      <c r="W698" s="107"/>
      <c r="X698" s="329">
        <f>'Punten per wedstrijd'!D8</f>
        <v>5522</v>
      </c>
      <c r="Y698" s="452" t="s">
        <v>659</v>
      </c>
      <c r="Z698" s="284" t="s">
        <v>3630</v>
      </c>
      <c r="AA698" s="107"/>
      <c r="AB698" s="329">
        <f>'Punten per wedstrijd'!D354</f>
        <v>1021.9999999999999</v>
      </c>
      <c r="AC698" s="452" t="s">
        <v>659</v>
      </c>
      <c r="AD698" s="107" t="s">
        <v>2212</v>
      </c>
      <c r="AE698" s="107"/>
      <c r="AF698" s="329">
        <f>'Punten per wedstrijd'!D586</f>
        <v>468.6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284" t="s">
        <v>3618</v>
      </c>
      <c r="G699" s="107"/>
      <c r="H699" s="329">
        <f>'Punten per wedstrijd'!D165</f>
        <v>5683.6</v>
      </c>
      <c r="I699" s="452" t="s">
        <v>661</v>
      </c>
      <c r="J699" s="285" t="s">
        <v>1654</v>
      </c>
      <c r="K699" s="107"/>
      <c r="L699" s="329">
        <f>'Punten per wedstrijd'!D466</f>
        <v>1345.5</v>
      </c>
      <c r="M699" s="452" t="s">
        <v>661</v>
      </c>
      <c r="N699" s="107" t="s">
        <v>700</v>
      </c>
      <c r="O699" s="107"/>
      <c r="P699" s="329">
        <f>'Punten per wedstrijd'!D764</f>
        <v>323.80000000000007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285" t="s">
        <v>2325</v>
      </c>
      <c r="W699" s="107"/>
      <c r="X699" s="329">
        <f>'Punten per wedstrijd'!D61</f>
        <v>5502.5999999999995</v>
      </c>
      <c r="Y699" s="452" t="s">
        <v>661</v>
      </c>
      <c r="Z699" s="107" t="s">
        <v>2725</v>
      </c>
      <c r="AA699" s="107"/>
      <c r="AB699" s="329">
        <f>'Punten per wedstrijd'!D322</f>
        <v>1017.4</v>
      </c>
      <c r="AC699" s="452" t="s">
        <v>661</v>
      </c>
      <c r="AD699" s="107" t="s">
        <v>2726</v>
      </c>
      <c r="AE699" s="107"/>
      <c r="AF699" s="329">
        <f>'Punten per wedstrijd'!D630</f>
        <v>464.59999999999991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107" t="s">
        <v>682</v>
      </c>
      <c r="G700" s="107"/>
      <c r="H700" s="329">
        <f>'Punten per wedstrijd'!D230</f>
        <v>5662.7</v>
      </c>
      <c r="I700" s="452" t="s">
        <v>666</v>
      </c>
      <c r="J700" s="107" t="s">
        <v>667</v>
      </c>
      <c r="K700" s="107"/>
      <c r="L700" s="329">
        <f>'Punten per wedstrijd'!D495</f>
        <v>1345.3000000000002</v>
      </c>
      <c r="M700" s="452" t="s">
        <v>666</v>
      </c>
      <c r="N700" s="107" t="s">
        <v>2733</v>
      </c>
      <c r="O700" s="107"/>
      <c r="P700" s="329">
        <f>'Punten per wedstrijd'!D758</f>
        <v>323.60000000000002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2712</v>
      </c>
      <c r="W700" s="107"/>
      <c r="X700" s="329">
        <f>'Punten per wedstrijd'!D82</f>
        <v>5469.3499999999995</v>
      </c>
      <c r="Y700" s="452" t="s">
        <v>666</v>
      </c>
      <c r="Z700" s="284" t="s">
        <v>3635</v>
      </c>
      <c r="AA700" s="107"/>
      <c r="AB700" s="329">
        <f>'Punten per wedstrijd'!D374</f>
        <v>1015.3999999999999</v>
      </c>
      <c r="AC700" s="452" t="s">
        <v>666</v>
      </c>
      <c r="AD700" s="284" t="s">
        <v>3640</v>
      </c>
      <c r="AE700" s="107"/>
      <c r="AF700" s="329">
        <f>'Punten per wedstrijd'!D683</f>
        <v>458.4</v>
      </c>
    </row>
    <row r="701" spans="1:32" s="3" customFormat="1" ht="15.75" customHeight="1">
      <c r="A701" s="451" t="s">
        <v>670</v>
      </c>
      <c r="B701" s="107" t="s">
        <v>2715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5643.5999999999995</v>
      </c>
      <c r="I701" s="452" t="s">
        <v>670</v>
      </c>
      <c r="J701" s="285" t="s">
        <v>1655</v>
      </c>
      <c r="K701" s="107"/>
      <c r="L701" s="329">
        <f>'Punten per wedstrijd'!D560</f>
        <v>1338</v>
      </c>
      <c r="M701" s="452" t="s">
        <v>670</v>
      </c>
      <c r="N701" s="107" t="s">
        <v>2718</v>
      </c>
      <c r="O701" s="107"/>
      <c r="P701" s="329">
        <f>'Punten per wedstrijd'!D815</f>
        <v>321.59999999999997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2848</v>
      </c>
      <c r="W701" s="107"/>
      <c r="X701" s="329">
        <f>'Punten per wedstrijd'!D17</f>
        <v>5449.05</v>
      </c>
      <c r="Y701" s="452" t="s">
        <v>670</v>
      </c>
      <c r="Z701" s="107" t="s">
        <v>638</v>
      </c>
      <c r="AA701" s="107"/>
      <c r="AB701" s="329">
        <f>'Punten per wedstrijd'!D388</f>
        <v>1008.4000000000001</v>
      </c>
      <c r="AC701" s="452" t="s">
        <v>670</v>
      </c>
      <c r="AD701" s="107" t="s">
        <v>2707</v>
      </c>
      <c r="AE701" s="107"/>
      <c r="AF701" s="329">
        <f>'Punten per wedstrijd'!D579</f>
        <v>457.6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107" t="s">
        <v>638</v>
      </c>
      <c r="G702" s="107"/>
      <c r="H702" s="329">
        <f>'Punten per wedstrijd'!D248</f>
        <v>5594.5</v>
      </c>
      <c r="I702" s="452" t="s">
        <v>671</v>
      </c>
      <c r="J702" s="106" t="s">
        <v>1345</v>
      </c>
      <c r="K702" s="107"/>
      <c r="L702" s="329">
        <f>'Punten per wedstrijd'!D504</f>
        <v>1324.1</v>
      </c>
      <c r="M702" s="452" t="s">
        <v>671</v>
      </c>
      <c r="N702" s="284" t="s">
        <v>3626</v>
      </c>
      <c r="O702" s="107"/>
      <c r="P702" s="329">
        <f>'Punten per wedstrijd'!D757</f>
        <v>321.29999999999995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107" t="s">
        <v>2720</v>
      </c>
      <c r="W702" s="107"/>
      <c r="X702" s="329">
        <f>'Punten per wedstrijd'!D28</f>
        <v>5438.1500000000005</v>
      </c>
      <c r="Y702" s="452" t="s">
        <v>671</v>
      </c>
      <c r="Z702" s="107" t="s">
        <v>3627</v>
      </c>
      <c r="AA702" s="107"/>
      <c r="AB702" s="329">
        <f>'Punten per wedstrijd'!D342</f>
        <v>992.6</v>
      </c>
      <c r="AC702" s="452" t="s">
        <v>671</v>
      </c>
      <c r="AD702" s="107" t="s">
        <v>2728</v>
      </c>
      <c r="AE702" s="107"/>
      <c r="AF702" s="329">
        <f>'Punten per wedstrijd'!D697</f>
        <v>456.60000000000014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4" t="s">
        <v>3621</v>
      </c>
      <c r="G703" s="107"/>
      <c r="H703" s="329">
        <f>'Punten per wedstrijd'!D183</f>
        <v>5578.9999999999991</v>
      </c>
      <c r="I703" s="452" t="s">
        <v>672</v>
      </c>
      <c r="J703" s="285" t="s">
        <v>1666</v>
      </c>
      <c r="K703" s="107"/>
      <c r="L703" s="329">
        <f>'Punten per wedstrijd'!D452</f>
        <v>1322.4</v>
      </c>
      <c r="M703" s="452" t="s">
        <v>672</v>
      </c>
      <c r="N703" s="107" t="s">
        <v>2725</v>
      </c>
      <c r="O703" s="107"/>
      <c r="P703" s="329">
        <f>'Punten per wedstrijd'!D742</f>
        <v>320.39999999999998</v>
      </c>
      <c r="Q703" s="452" t="s">
        <v>672</v>
      </c>
      <c r="R703" s="284" t="s">
        <v>3620</v>
      </c>
      <c r="S703" s="452"/>
      <c r="T703" s="329">
        <f>'Punten per wedstrijd'!D877</f>
        <v>0</v>
      </c>
      <c r="U703" s="452" t="s">
        <v>672</v>
      </c>
      <c r="V703" s="284" t="s">
        <v>3615</v>
      </c>
      <c r="W703" s="107"/>
      <c r="X703" s="329">
        <f>'Punten per wedstrijd'!D13</f>
        <v>5432.5000000000009</v>
      </c>
      <c r="Y703" s="452" t="s">
        <v>672</v>
      </c>
      <c r="Z703" s="106" t="s">
        <v>1351</v>
      </c>
      <c r="AA703" s="107"/>
      <c r="AB703" s="329">
        <f>'Punten per wedstrijd'!D405</f>
        <v>991.4</v>
      </c>
      <c r="AC703" s="452" t="s">
        <v>672</v>
      </c>
      <c r="AD703" s="285" t="s">
        <v>1671</v>
      </c>
      <c r="AE703" s="107"/>
      <c r="AF703" s="329">
        <f>'Punten per wedstrijd'!D689</f>
        <v>456.1</v>
      </c>
    </row>
    <row r="704" spans="1:32" s="3" customFormat="1" ht="15.75" customHeight="1">
      <c r="A704" s="451" t="s">
        <v>677</v>
      </c>
      <c r="B704" s="284" t="s">
        <v>3621</v>
      </c>
      <c r="C704" s="107"/>
      <c r="D704" s="329">
        <f>'Punten per wedstrijd'!D1023</f>
        <v>6395.9</v>
      </c>
      <c r="E704" s="452" t="s">
        <v>677</v>
      </c>
      <c r="F704" s="285" t="s">
        <v>15</v>
      </c>
      <c r="G704" s="107"/>
      <c r="H704" s="329">
        <f>'Punten per wedstrijd'!D181</f>
        <v>5566.3000000000011</v>
      </c>
      <c r="I704" s="452" t="s">
        <v>677</v>
      </c>
      <c r="J704" s="107" t="s">
        <v>2720</v>
      </c>
      <c r="K704" s="107"/>
      <c r="L704" s="329">
        <f>'Punten per wedstrijd'!D448</f>
        <v>1314.2</v>
      </c>
      <c r="M704" s="452" t="s">
        <v>677</v>
      </c>
      <c r="N704" s="285" t="s">
        <v>11</v>
      </c>
      <c r="O704" s="107"/>
      <c r="P704" s="329">
        <f>'Punten per wedstrijd'!D730</f>
        <v>319.60000000000002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284" t="s">
        <v>3625</v>
      </c>
      <c r="W704" s="107"/>
      <c r="X704" s="329">
        <f>'Punten per wedstrijd'!D55</f>
        <v>5425.45</v>
      </c>
      <c r="Y704" s="452" t="s">
        <v>677</v>
      </c>
      <c r="Z704" s="284" t="s">
        <v>3625</v>
      </c>
      <c r="AA704" s="107"/>
      <c r="AB704" s="329">
        <f>'Punten per wedstrijd'!D335</f>
        <v>975.00000000000011</v>
      </c>
      <c r="AC704" s="452" t="s">
        <v>677</v>
      </c>
      <c r="AD704" s="107" t="s">
        <v>2216</v>
      </c>
      <c r="AE704" s="107"/>
      <c r="AF704" s="329">
        <f>'Punten per wedstrijd'!D604</f>
        <v>454.99999999999994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4" t="s">
        <v>3623</v>
      </c>
      <c r="G705" s="107"/>
      <c r="H705" s="329">
        <f>'Punten per wedstrijd'!D188</f>
        <v>5546.4</v>
      </c>
      <c r="I705" s="452" t="s">
        <v>685</v>
      </c>
      <c r="J705" s="107" t="s">
        <v>2722</v>
      </c>
      <c r="K705" s="107"/>
      <c r="L705" s="329">
        <f>'Punten per wedstrijd'!D546</f>
        <v>1299.1000000000001</v>
      </c>
      <c r="M705" s="452" t="s">
        <v>685</v>
      </c>
      <c r="N705" s="107" t="s">
        <v>3627</v>
      </c>
      <c r="O705" s="107"/>
      <c r="P705" s="329">
        <f>'Punten per wedstrijd'!D762</f>
        <v>316.10000000000002</v>
      </c>
      <c r="Q705" s="452" t="s">
        <v>685</v>
      </c>
      <c r="R705" s="284" t="s">
        <v>3649</v>
      </c>
      <c r="S705" s="452"/>
      <c r="T705" s="329">
        <f>'Punten per wedstrijd'!D880</f>
        <v>0</v>
      </c>
      <c r="U705" s="452" t="s">
        <v>685</v>
      </c>
      <c r="V705" s="107" t="s">
        <v>2711</v>
      </c>
      <c r="W705" s="107"/>
      <c r="X705" s="329">
        <f>'Punten per wedstrijd'!D54</f>
        <v>5418.8</v>
      </c>
      <c r="Y705" s="452" t="s">
        <v>685</v>
      </c>
      <c r="Z705" s="284" t="s">
        <v>143</v>
      </c>
      <c r="AA705" s="107"/>
      <c r="AB705" s="329">
        <f>'Punten per wedstrijd'!D402</f>
        <v>974.10000000000014</v>
      </c>
      <c r="AC705" s="452" t="s">
        <v>685</v>
      </c>
      <c r="AD705" s="107" t="s">
        <v>180</v>
      </c>
      <c r="AE705" s="107"/>
      <c r="AF705" s="329">
        <f>'Punten per wedstrijd'!D690</f>
        <v>454.99999999999989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107" t="s">
        <v>669</v>
      </c>
      <c r="G706" s="107"/>
      <c r="H706" s="329">
        <f>'Punten per wedstrijd'!D237</f>
        <v>5533.0000000000009</v>
      </c>
      <c r="I706" s="452" t="s">
        <v>689</v>
      </c>
      <c r="J706" s="107" t="s">
        <v>669</v>
      </c>
      <c r="K706" s="107"/>
      <c r="L706" s="329">
        <f>'Punten per wedstrijd'!D517</f>
        <v>1287.4000000000001</v>
      </c>
      <c r="M706" s="452" t="s">
        <v>689</v>
      </c>
      <c r="N706" s="107" t="s">
        <v>2220</v>
      </c>
      <c r="O706" s="107"/>
      <c r="P706" s="329">
        <f>'Punten per wedstrijd'!D753</f>
        <v>315.29999999999995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107" t="s">
        <v>658</v>
      </c>
      <c r="W706" s="107"/>
      <c r="X706" s="329">
        <f>'Punten per wedstrijd'!D139</f>
        <v>5418.7999999999993</v>
      </c>
      <c r="Y706" s="452" t="s">
        <v>689</v>
      </c>
      <c r="Z706" s="107" t="s">
        <v>654</v>
      </c>
      <c r="AA706" s="107"/>
      <c r="AB706" s="329">
        <f>'Punten per wedstrijd'!D385</f>
        <v>971.89999999999986</v>
      </c>
      <c r="AC706" s="452" t="s">
        <v>689</v>
      </c>
      <c r="AD706" s="284" t="s">
        <v>3628</v>
      </c>
      <c r="AE706" s="107"/>
      <c r="AF706" s="329">
        <f>'Punten per wedstrijd'!D629</f>
        <v>452.8</v>
      </c>
    </row>
    <row r="707" spans="1:32" s="3" customFormat="1" ht="15.75" customHeight="1">
      <c r="A707" s="451" t="s">
        <v>690</v>
      </c>
      <c r="B707" s="284" t="s">
        <v>3628</v>
      </c>
      <c r="C707" s="107"/>
      <c r="D707" s="329">
        <f>'Punten per wedstrijd'!D1049</f>
        <v>6297.4000000000015</v>
      </c>
      <c r="E707" s="452" t="s">
        <v>690</v>
      </c>
      <c r="F707" s="107" t="s">
        <v>2202</v>
      </c>
      <c r="G707" s="107"/>
      <c r="H707" s="329">
        <f>'Punten per wedstrijd'!D216</f>
        <v>5492.6</v>
      </c>
      <c r="I707" s="452" t="s">
        <v>690</v>
      </c>
      <c r="J707" s="285" t="s">
        <v>1653</v>
      </c>
      <c r="K707" s="107"/>
      <c r="L707" s="329">
        <f>'Punten per wedstrijd'!D441</f>
        <v>1282.9000000000001</v>
      </c>
      <c r="M707" s="452" t="s">
        <v>690</v>
      </c>
      <c r="N707" s="284" t="s">
        <v>3625</v>
      </c>
      <c r="O707" s="107"/>
      <c r="P707" s="329">
        <f>'Punten per wedstrijd'!D755</f>
        <v>314.60000000000002</v>
      </c>
      <c r="Q707" s="452" t="s">
        <v>690</v>
      </c>
      <c r="R707" s="107" t="s">
        <v>2725</v>
      </c>
      <c r="S707" s="452"/>
      <c r="T707" s="329">
        <f>'Punten per wedstrijd'!D882</f>
        <v>0</v>
      </c>
      <c r="U707" s="452" t="s">
        <v>690</v>
      </c>
      <c r="V707" s="284" t="s">
        <v>3649</v>
      </c>
      <c r="W707" s="107"/>
      <c r="X707" s="329">
        <f>'Punten per wedstrijd'!D40</f>
        <v>5418.4</v>
      </c>
      <c r="Y707" s="452" t="s">
        <v>690</v>
      </c>
      <c r="Z707" s="284" t="s">
        <v>3626</v>
      </c>
      <c r="AA707" s="107"/>
      <c r="AB707" s="329">
        <f>'Punten per wedstrijd'!D337</f>
        <v>970.50000000000011</v>
      </c>
      <c r="AC707" s="452" t="s">
        <v>690</v>
      </c>
      <c r="AD707" s="107" t="s">
        <v>669</v>
      </c>
      <c r="AE707" s="107"/>
      <c r="AF707" s="329">
        <f>'Punten per wedstrijd'!D657</f>
        <v>439.9</v>
      </c>
    </row>
    <row r="708" spans="1:32" s="3" customFormat="1" ht="15.75" customHeight="1">
      <c r="A708" s="451" t="s">
        <v>691</v>
      </c>
      <c r="B708" s="284" t="s">
        <v>3633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5489.3000000000011</v>
      </c>
      <c r="I708" s="452" t="s">
        <v>691</v>
      </c>
      <c r="J708" s="284" t="s">
        <v>3635</v>
      </c>
      <c r="K708" s="107"/>
      <c r="L708" s="329">
        <f>'Punten per wedstrijd'!D514</f>
        <v>1281.5999999999999</v>
      </c>
      <c r="M708" s="452" t="s">
        <v>691</v>
      </c>
      <c r="N708" s="107" t="s">
        <v>154</v>
      </c>
      <c r="O708" s="107"/>
      <c r="P708" s="329">
        <f>'Punten per wedstrijd'!D795</f>
        <v>312.8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2197</v>
      </c>
      <c r="W708" s="107"/>
      <c r="X708" s="329">
        <f>'Punten per wedstrijd'!D31</f>
        <v>5399.55</v>
      </c>
      <c r="Y708" s="452" t="s">
        <v>691</v>
      </c>
      <c r="Z708" s="285" t="s">
        <v>17</v>
      </c>
      <c r="AA708" s="107"/>
      <c r="AB708" s="329">
        <f>'Punten per wedstrijd'!D327</f>
        <v>966.1</v>
      </c>
      <c r="AC708" s="452" t="s">
        <v>691</v>
      </c>
      <c r="AD708" s="107" t="s">
        <v>2717</v>
      </c>
      <c r="AE708" s="107"/>
      <c r="AF708" s="329">
        <f>'Punten per wedstrijd'!D574</f>
        <v>439.85</v>
      </c>
    </row>
    <row r="709" spans="1:32" s="3" customFormat="1" ht="15.75" customHeight="1">
      <c r="A709" s="451" t="s">
        <v>697</v>
      </c>
      <c r="B709" s="107" t="s">
        <v>3627</v>
      </c>
      <c r="C709" s="107"/>
      <c r="D709" s="329">
        <f>'Punten per wedstrijd'!D1042</f>
        <v>6287.7999999999984</v>
      </c>
      <c r="E709" s="452" t="s">
        <v>697</v>
      </c>
      <c r="F709" s="285" t="s">
        <v>23</v>
      </c>
      <c r="G709" s="107"/>
      <c r="H709" s="329">
        <f>'Punten per wedstrijd'!D220</f>
        <v>5450.2999999999993</v>
      </c>
      <c r="I709" s="452" t="s">
        <v>697</v>
      </c>
      <c r="J709" s="285" t="s">
        <v>37</v>
      </c>
      <c r="K709" s="107"/>
      <c r="L709" s="329">
        <f>'Punten per wedstrijd'!D541</f>
        <v>1278.3000000000004</v>
      </c>
      <c r="M709" s="452" t="s">
        <v>697</v>
      </c>
      <c r="N709" s="107" t="s">
        <v>651</v>
      </c>
      <c r="O709" s="107"/>
      <c r="P709" s="329">
        <f>'Punten per wedstrijd'!D789</f>
        <v>312.7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2723</v>
      </c>
      <c r="W709" s="107"/>
      <c r="X709" s="329">
        <f>'Punten per wedstrijd'!D98</f>
        <v>5392.2</v>
      </c>
      <c r="Y709" s="452" t="s">
        <v>697</v>
      </c>
      <c r="Z709" s="284" t="s">
        <v>21</v>
      </c>
      <c r="AA709" s="107"/>
      <c r="AB709" s="329">
        <f>'Punten per wedstrijd'!D345</f>
        <v>962.99999999999989</v>
      </c>
      <c r="AC709" s="452" t="s">
        <v>697</v>
      </c>
      <c r="AD709" s="107" t="s">
        <v>654</v>
      </c>
      <c r="AE709" s="107"/>
      <c r="AF709" s="329">
        <f>'Punten per wedstrijd'!D665</f>
        <v>438.3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5432.4000000000005</v>
      </c>
      <c r="I710" s="452" t="s">
        <v>698</v>
      </c>
      <c r="J710" s="285" t="s">
        <v>1657</v>
      </c>
      <c r="K710" s="107"/>
      <c r="L710" s="329">
        <f>'Punten per wedstrijd'!D425</f>
        <v>1274.7</v>
      </c>
      <c r="M710" s="452" t="s">
        <v>698</v>
      </c>
      <c r="N710" s="107" t="s">
        <v>2710</v>
      </c>
      <c r="O710" s="107"/>
      <c r="P710" s="329">
        <f>'Punten per wedstrijd'!D831</f>
        <v>310.3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107" t="s">
        <v>2220</v>
      </c>
      <c r="W710" s="107"/>
      <c r="X710" s="329">
        <f>'Punten per wedstrijd'!D53</f>
        <v>5386.8000000000011</v>
      </c>
      <c r="Y710" s="452" t="s">
        <v>698</v>
      </c>
      <c r="Z710" s="285" t="s">
        <v>15</v>
      </c>
      <c r="AA710" s="107"/>
      <c r="AB710" s="329">
        <f>'Punten per wedstrijd'!D321</f>
        <v>961.29999999999984</v>
      </c>
      <c r="AC710" s="452" t="s">
        <v>698</v>
      </c>
      <c r="AD710" s="107" t="s">
        <v>2730</v>
      </c>
      <c r="AE710" s="107"/>
      <c r="AF710" s="329">
        <f>'Punten per wedstrijd'!D696</f>
        <v>436.49999999999994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6" t="s">
        <v>1349</v>
      </c>
      <c r="G711" s="107"/>
      <c r="H711" s="329">
        <f>'Punten per wedstrijd'!D240</f>
        <v>5375.9000000000005</v>
      </c>
      <c r="I711" s="452" t="s">
        <v>699</v>
      </c>
      <c r="J711" s="107" t="s">
        <v>2723</v>
      </c>
      <c r="K711" s="107"/>
      <c r="L711" s="329">
        <f>'Punten per wedstrijd'!D518</f>
        <v>1271.1999999999998</v>
      </c>
      <c r="M711" s="452" t="s">
        <v>699</v>
      </c>
      <c r="N711" s="285" t="s">
        <v>15</v>
      </c>
      <c r="O711" s="107"/>
      <c r="P711" s="329">
        <f>'Punten per wedstrijd'!D741</f>
        <v>309.8</v>
      </c>
      <c r="Q711" s="452" t="s">
        <v>699</v>
      </c>
      <c r="R711" s="284" t="s">
        <v>3623</v>
      </c>
      <c r="S711" s="452"/>
      <c r="T711" s="329">
        <f>'Punten per wedstrijd'!D888</f>
        <v>0</v>
      </c>
      <c r="U711" s="452" t="s">
        <v>699</v>
      </c>
      <c r="V711" s="107" t="s">
        <v>2725</v>
      </c>
      <c r="W711" s="107"/>
      <c r="X711" s="329">
        <f>'Punten per wedstrijd'!D42</f>
        <v>5345.9500000000007</v>
      </c>
      <c r="Y711" s="452" t="s">
        <v>699</v>
      </c>
      <c r="Z711" s="107" t="s">
        <v>2198</v>
      </c>
      <c r="AA711" s="107"/>
      <c r="AB711" s="329">
        <f>'Punten per wedstrijd'!D368</f>
        <v>956.8</v>
      </c>
      <c r="AC711" s="452" t="s">
        <v>699</v>
      </c>
      <c r="AD711" s="284" t="s">
        <v>3632</v>
      </c>
      <c r="AE711" s="107"/>
      <c r="AF711" s="329">
        <f>'Punten per wedstrijd'!D646</f>
        <v>432.40000000000003</v>
      </c>
    </row>
    <row r="712" spans="1:32" s="3" customFormat="1" ht="15.75" customHeight="1">
      <c r="A712" s="451" t="s">
        <v>701</v>
      </c>
      <c r="B712" s="284" t="s">
        <v>3618</v>
      </c>
      <c r="C712" s="107"/>
      <c r="D712" s="329">
        <f>'Punten per wedstrijd'!D1005</f>
        <v>6240.6999999999989</v>
      </c>
      <c r="E712" s="452" t="s">
        <v>701</v>
      </c>
      <c r="F712" s="107" t="s">
        <v>2711</v>
      </c>
      <c r="G712" s="107"/>
      <c r="H712" s="329">
        <f>'Punten per wedstrijd'!D194</f>
        <v>5371.7</v>
      </c>
      <c r="I712" s="452" t="s">
        <v>701</v>
      </c>
      <c r="J712" s="106" t="s">
        <v>1343</v>
      </c>
      <c r="K712" s="107"/>
      <c r="L712" s="329">
        <f>'Punten per wedstrijd'!D503</f>
        <v>1267.7999999999997</v>
      </c>
      <c r="M712" s="452" t="s">
        <v>701</v>
      </c>
      <c r="N712" s="107" t="s">
        <v>686</v>
      </c>
      <c r="O712" s="107"/>
      <c r="P712" s="329">
        <f>'Punten per wedstrijd'!D819</f>
        <v>309.7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651</v>
      </c>
      <c r="W712" s="107"/>
      <c r="X712" s="329">
        <f>'Punten per wedstrijd'!D89</f>
        <v>5335</v>
      </c>
      <c r="Y712" s="452" t="s">
        <v>701</v>
      </c>
      <c r="Z712" s="107" t="s">
        <v>141</v>
      </c>
      <c r="AA712" s="107"/>
      <c r="AB712" s="329">
        <f>'Punten per wedstrijd'!D346</f>
        <v>954.40000000000009</v>
      </c>
      <c r="AC712" s="452" t="s">
        <v>701</v>
      </c>
      <c r="AD712" s="107" t="s">
        <v>2722</v>
      </c>
      <c r="AE712" s="107"/>
      <c r="AF712" s="329">
        <f>'Punten per wedstrijd'!D686</f>
        <v>429.2999999999999</v>
      </c>
    </row>
    <row r="713" spans="1:32" s="3" customFormat="1" ht="15.75" customHeight="1">
      <c r="A713" s="451" t="s">
        <v>702</v>
      </c>
      <c r="B713" s="284" t="s">
        <v>3625</v>
      </c>
      <c r="C713" s="107"/>
      <c r="D713" s="329">
        <f>'Punten per wedstrijd'!D1035</f>
        <v>6231.6</v>
      </c>
      <c r="E713" s="452" t="s">
        <v>702</v>
      </c>
      <c r="F713" s="285" t="s">
        <v>1668</v>
      </c>
      <c r="G713" s="107"/>
      <c r="H713" s="329">
        <f>'Punten per wedstrijd'!D212</f>
        <v>5367.25</v>
      </c>
      <c r="I713" s="452" t="s">
        <v>702</v>
      </c>
      <c r="J713" s="107" t="s">
        <v>2712</v>
      </c>
      <c r="K713" s="107"/>
      <c r="L713" s="329">
        <f>'Punten per wedstrijd'!D502</f>
        <v>1254.3999999999996</v>
      </c>
      <c r="M713" s="452" t="s">
        <v>702</v>
      </c>
      <c r="N713" s="285" t="s">
        <v>1656</v>
      </c>
      <c r="O713" s="107"/>
      <c r="P713" s="329">
        <f>'Punten per wedstrijd'!D711</f>
        <v>307.8</v>
      </c>
      <c r="Q713" s="452" t="s">
        <v>702</v>
      </c>
      <c r="R713" s="284" t="s">
        <v>3624</v>
      </c>
      <c r="S713" s="452"/>
      <c r="T713" s="329">
        <f>'Punten per wedstrijd'!D891</f>
        <v>0</v>
      </c>
      <c r="U713" s="452" t="s">
        <v>702</v>
      </c>
      <c r="V713" s="107" t="s">
        <v>687</v>
      </c>
      <c r="W713" s="107"/>
      <c r="X713" s="329">
        <f>'Punten per wedstrijd'!D38</f>
        <v>5330</v>
      </c>
      <c r="Y713" s="452" t="s">
        <v>702</v>
      </c>
      <c r="Z713" s="285" t="s">
        <v>11</v>
      </c>
      <c r="AA713" s="107"/>
      <c r="AB713" s="329">
        <f>'Punten per wedstrijd'!D310</f>
        <v>951</v>
      </c>
      <c r="AC713" s="452" t="s">
        <v>702</v>
      </c>
      <c r="AD713" s="107" t="s">
        <v>2203</v>
      </c>
      <c r="AE713" s="107"/>
      <c r="AF713" s="329">
        <f>'Punten per wedstrijd'!D631</f>
        <v>428.85</v>
      </c>
    </row>
    <row r="714" spans="1:32" s="3" customFormat="1" ht="15.75" customHeight="1">
      <c r="A714" s="451" t="s">
        <v>703</v>
      </c>
      <c r="B714" s="284" t="s">
        <v>3626</v>
      </c>
      <c r="C714" s="107"/>
      <c r="D714" s="329">
        <f>'Punten per wedstrijd'!D1037</f>
        <v>6228.8000000000011</v>
      </c>
      <c r="E714" s="452" t="s">
        <v>703</v>
      </c>
      <c r="F714" s="284" t="s">
        <v>3630</v>
      </c>
      <c r="G714" s="107"/>
      <c r="H714" s="329">
        <f>'Punten per wedstrijd'!D214</f>
        <v>5364.9000000000005</v>
      </c>
      <c r="I714" s="452" t="s">
        <v>703</v>
      </c>
      <c r="J714" s="107" t="s">
        <v>653</v>
      </c>
      <c r="K714" s="107"/>
      <c r="L714" s="329">
        <f>'Punten per wedstrijd'!D526</f>
        <v>1245.8</v>
      </c>
      <c r="M714" s="452" t="s">
        <v>703</v>
      </c>
      <c r="N714" s="284" t="s">
        <v>3620</v>
      </c>
      <c r="O714" s="107"/>
      <c r="P714" s="329">
        <f>'Punten per wedstrijd'!D737</f>
        <v>307.5</v>
      </c>
      <c r="Q714" s="452" t="s">
        <v>703</v>
      </c>
      <c r="R714" s="107" t="s">
        <v>2719</v>
      </c>
      <c r="S714" s="452"/>
      <c r="T714" s="329">
        <f>'Punten per wedstrijd'!D892</f>
        <v>0</v>
      </c>
      <c r="U714" s="452" t="s">
        <v>703</v>
      </c>
      <c r="V714" s="284" t="s">
        <v>21</v>
      </c>
      <c r="W714" s="107"/>
      <c r="X714" s="329">
        <f>'Punten per wedstrijd'!D65</f>
        <v>5327.9</v>
      </c>
      <c r="Y714" s="452" t="s">
        <v>703</v>
      </c>
      <c r="Z714" s="107" t="s">
        <v>2728</v>
      </c>
      <c r="AA714" s="107"/>
      <c r="AB714" s="329">
        <f>'Punten per wedstrijd'!D417</f>
        <v>949.30000000000007</v>
      </c>
      <c r="AC714" s="452" t="s">
        <v>703</v>
      </c>
      <c r="AD714" s="284" t="s">
        <v>3639</v>
      </c>
      <c r="AE714" s="107"/>
      <c r="AF714" s="329">
        <f>'Punten per wedstrijd'!D677</f>
        <v>423.69999999999993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106" t="s">
        <v>1346</v>
      </c>
      <c r="G715" s="107"/>
      <c r="H715" s="329">
        <f>'Punten per wedstrijd'!D146</f>
        <v>5280.6</v>
      </c>
      <c r="I715" s="452" t="s">
        <v>706</v>
      </c>
      <c r="J715" s="107" t="s">
        <v>3631</v>
      </c>
      <c r="K715" s="107"/>
      <c r="L715" s="329">
        <f>'Punten per wedstrijd'!D499</f>
        <v>1233.5</v>
      </c>
      <c r="M715" s="452" t="s">
        <v>706</v>
      </c>
      <c r="N715" s="285" t="s">
        <v>1671</v>
      </c>
      <c r="O715" s="107"/>
      <c r="P715" s="329">
        <f>'Punten per wedstrijd'!D829</f>
        <v>307.2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284" t="s">
        <v>3628</v>
      </c>
      <c r="W715" s="107"/>
      <c r="X715" s="329">
        <f>'Punten per wedstrijd'!D69</f>
        <v>5324.4</v>
      </c>
      <c r="Y715" s="452" t="s">
        <v>706</v>
      </c>
      <c r="Z715" s="106" t="s">
        <v>1337</v>
      </c>
      <c r="AA715" s="107"/>
      <c r="AB715" s="329">
        <f>'Punten per wedstrijd'!D288</f>
        <v>948.9</v>
      </c>
      <c r="AC715" s="452" t="s">
        <v>706</v>
      </c>
      <c r="AD715" s="285" t="s">
        <v>25</v>
      </c>
      <c r="AE715" s="107"/>
      <c r="AF715" s="329">
        <f>'Punten per wedstrijd'!D641</f>
        <v>421.40000000000003</v>
      </c>
    </row>
    <row r="716" spans="1:32" s="3" customFormat="1" ht="15.75" customHeight="1">
      <c r="A716" s="451" t="s">
        <v>775</v>
      </c>
      <c r="B716" s="284" t="s">
        <v>3641</v>
      </c>
      <c r="C716" s="107"/>
      <c r="D716" s="329">
        <f>'Punten per wedstrijd'!D1107</f>
        <v>6204</v>
      </c>
      <c r="E716" s="452" t="s">
        <v>775</v>
      </c>
      <c r="F716" s="107" t="s">
        <v>658</v>
      </c>
      <c r="G716" s="107"/>
      <c r="H716" s="329">
        <f>'Punten per wedstrijd'!D279</f>
        <v>5270.4</v>
      </c>
      <c r="I716" s="452" t="s">
        <v>775</v>
      </c>
      <c r="J716" s="107" t="s">
        <v>3627</v>
      </c>
      <c r="K716" s="107"/>
      <c r="L716" s="329">
        <f>'Punten per wedstrijd'!D482</f>
        <v>1231.7</v>
      </c>
      <c r="M716" s="452" t="s">
        <v>775</v>
      </c>
      <c r="N716" s="107" t="s">
        <v>2730</v>
      </c>
      <c r="O716" s="107"/>
      <c r="P716" s="329">
        <f>'Punten per wedstrijd'!D836</f>
        <v>306.50000000000006</v>
      </c>
      <c r="Q716" s="452" t="s">
        <v>775</v>
      </c>
      <c r="R716" s="107" t="s">
        <v>2711</v>
      </c>
      <c r="S716" s="452"/>
      <c r="T716" s="329">
        <f>'Punten per wedstrijd'!D894</f>
        <v>0</v>
      </c>
      <c r="U716" s="452" t="s">
        <v>775</v>
      </c>
      <c r="V716" s="284" t="s">
        <v>3632</v>
      </c>
      <c r="W716" s="107"/>
      <c r="X716" s="329">
        <f>'Punten per wedstrijd'!D86</f>
        <v>5313.25</v>
      </c>
      <c r="Y716" s="452" t="s">
        <v>775</v>
      </c>
      <c r="Z716" s="107" t="s">
        <v>651</v>
      </c>
      <c r="AA716" s="107"/>
      <c r="AB716" s="329">
        <f>'Punten per wedstrijd'!D369</f>
        <v>946.5</v>
      </c>
      <c r="AC716" s="452" t="s">
        <v>775</v>
      </c>
      <c r="AD716" s="106" t="s">
        <v>1342</v>
      </c>
      <c r="AE716" s="107"/>
      <c r="AF716" s="329">
        <f>'Punten per wedstrijd'!D576</f>
        <v>420.2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284" t="s">
        <v>3632</v>
      </c>
      <c r="G717" s="107"/>
      <c r="H717" s="329">
        <f>'Punten per wedstrijd'!D226</f>
        <v>5235.7</v>
      </c>
      <c r="I717" s="452" t="s">
        <v>776</v>
      </c>
      <c r="J717" s="107" t="s">
        <v>2709</v>
      </c>
      <c r="K717" s="107"/>
      <c r="L717" s="329">
        <f>'Punten per wedstrijd'!D558</f>
        <v>1229.4000000000001</v>
      </c>
      <c r="M717" s="452" t="s">
        <v>776</v>
      </c>
      <c r="N717" s="285" t="s">
        <v>17</v>
      </c>
      <c r="O717" s="107"/>
      <c r="P717" s="329">
        <f>'Punten per wedstrijd'!D747</f>
        <v>305.39999999999998</v>
      </c>
      <c r="Q717" s="452" t="s">
        <v>776</v>
      </c>
      <c r="R717" s="284" t="s">
        <v>3625</v>
      </c>
      <c r="S717" s="452"/>
      <c r="T717" s="329">
        <f>'Punten per wedstrijd'!D895</f>
        <v>0</v>
      </c>
      <c r="U717" s="452" t="s">
        <v>776</v>
      </c>
      <c r="V717" s="107" t="s">
        <v>638</v>
      </c>
      <c r="W717" s="107"/>
      <c r="X717" s="329">
        <f>'Punten per wedstrijd'!D108</f>
        <v>5298.1</v>
      </c>
      <c r="Y717" s="452" t="s">
        <v>776</v>
      </c>
      <c r="Z717" s="107" t="s">
        <v>2722</v>
      </c>
      <c r="AA717" s="107"/>
      <c r="AB717" s="329">
        <f>'Punten per wedstrijd'!D406</f>
        <v>944</v>
      </c>
      <c r="AC717" s="452" t="s">
        <v>776</v>
      </c>
      <c r="AD717" s="285" t="s">
        <v>23</v>
      </c>
      <c r="AE717" s="107"/>
      <c r="AF717" s="329">
        <f>'Punten per wedstrijd'!D640</f>
        <v>417.59999999999997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107" t="s">
        <v>2716</v>
      </c>
      <c r="G718" s="107"/>
      <c r="H718" s="329">
        <f>'Punten per wedstrijd'!D176</f>
        <v>5214.3999999999996</v>
      </c>
      <c r="I718" s="452" t="s">
        <v>777</v>
      </c>
      <c r="J718" s="107" t="s">
        <v>162</v>
      </c>
      <c r="K718" s="107"/>
      <c r="L718" s="329">
        <f>'Punten per wedstrijd'!D469</f>
        <v>1227.0999999999999</v>
      </c>
      <c r="M718" s="452" t="s">
        <v>777</v>
      </c>
      <c r="N718" s="285" t="s">
        <v>1653</v>
      </c>
      <c r="O718" s="107"/>
      <c r="P718" s="329">
        <f>'Punten per wedstrijd'!D721</f>
        <v>300.5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285" t="s">
        <v>31</v>
      </c>
      <c r="W718" s="107"/>
      <c r="X718" s="329">
        <f>'Punten per wedstrijd'!D114</f>
        <v>5278.8499999999995</v>
      </c>
      <c r="Y718" s="452" t="s">
        <v>777</v>
      </c>
      <c r="Z718" s="284" t="s">
        <v>3623</v>
      </c>
      <c r="AA718" s="107"/>
      <c r="AB718" s="329">
        <f>'Punten per wedstrijd'!D328</f>
        <v>942.69999999999993</v>
      </c>
      <c r="AC718" s="452" t="s">
        <v>777</v>
      </c>
      <c r="AD718" s="285" t="s">
        <v>33</v>
      </c>
      <c r="AE718" s="107"/>
      <c r="AF718" s="329">
        <f>'Punten per wedstrijd'!D680</f>
        <v>416.70000000000005</v>
      </c>
    </row>
    <row r="719" spans="1:32" s="3" customFormat="1" ht="15.75" customHeight="1">
      <c r="A719" s="451" t="s">
        <v>778</v>
      </c>
      <c r="B719" s="107" t="s">
        <v>2713</v>
      </c>
      <c r="C719" s="107"/>
      <c r="D719" s="329">
        <f>'Punten per wedstrijd'!D1065</f>
        <v>6148.6</v>
      </c>
      <c r="E719" s="452" t="s">
        <v>778</v>
      </c>
      <c r="F719" s="284" t="s">
        <v>3642</v>
      </c>
      <c r="G719" s="107"/>
      <c r="H719" s="329">
        <f>'Punten per wedstrijd'!D275</f>
        <v>5176.6499999999996</v>
      </c>
      <c r="I719" s="452" t="s">
        <v>778</v>
      </c>
      <c r="J719" s="285" t="s">
        <v>1668</v>
      </c>
      <c r="K719" s="107"/>
      <c r="L719" s="329">
        <f>'Punten per wedstrijd'!D492</f>
        <v>1221.05</v>
      </c>
      <c r="M719" s="452" t="s">
        <v>778</v>
      </c>
      <c r="N719" s="285" t="s">
        <v>1658</v>
      </c>
      <c r="O719" s="107"/>
      <c r="P719" s="329">
        <f>'Punten per wedstrijd'!D735</f>
        <v>299.5</v>
      </c>
      <c r="Q719" s="452" t="s">
        <v>778</v>
      </c>
      <c r="R719" s="284" t="s">
        <v>3626</v>
      </c>
      <c r="S719" s="452"/>
      <c r="T719" s="329">
        <f>'Punten per wedstrijd'!D897</f>
        <v>0</v>
      </c>
      <c r="U719" s="452" t="s">
        <v>778</v>
      </c>
      <c r="V719" s="107" t="s">
        <v>2201</v>
      </c>
      <c r="W719" s="107"/>
      <c r="X719" s="329">
        <f>'Punten per wedstrijd'!D50</f>
        <v>5264.4</v>
      </c>
      <c r="Y719" s="452" t="s">
        <v>778</v>
      </c>
      <c r="Z719" s="284" t="s">
        <v>3640</v>
      </c>
      <c r="AA719" s="107"/>
      <c r="AB719" s="329">
        <f>'Punten per wedstrijd'!D403</f>
        <v>942.00000000000011</v>
      </c>
      <c r="AC719" s="452" t="s">
        <v>778</v>
      </c>
      <c r="AD719" s="107" t="s">
        <v>2720</v>
      </c>
      <c r="AE719" s="107"/>
      <c r="AF719" s="329">
        <f>'Punten per wedstrijd'!D588</f>
        <v>416.2000000000001</v>
      </c>
    </row>
    <row r="720" spans="1:32" s="3" customFormat="1" ht="15.75" customHeight="1">
      <c r="A720" s="451" t="s">
        <v>779</v>
      </c>
      <c r="B720" s="284" t="s">
        <v>3638</v>
      </c>
      <c r="C720" s="107"/>
      <c r="D720" s="329">
        <f>'Punten per wedstrijd'!D1093</f>
        <v>6066.5</v>
      </c>
      <c r="E720" s="452" t="s">
        <v>779</v>
      </c>
      <c r="F720" s="285" t="s">
        <v>37</v>
      </c>
      <c r="G720" s="107"/>
      <c r="H720" s="329">
        <f>'Punten per wedstrijd'!D261</f>
        <v>5096.6499999999996</v>
      </c>
      <c r="I720" s="452" t="s">
        <v>779</v>
      </c>
      <c r="J720" s="106" t="s">
        <v>1349</v>
      </c>
      <c r="K720" s="107"/>
      <c r="L720" s="329">
        <f>'Punten per wedstrijd'!D520</f>
        <v>1220.7</v>
      </c>
      <c r="M720" s="452" t="s">
        <v>779</v>
      </c>
      <c r="N720" s="284" t="s">
        <v>3638</v>
      </c>
      <c r="O720" s="107"/>
      <c r="P720" s="329">
        <f>'Punten per wedstrijd'!D813</f>
        <v>296.60000000000002</v>
      </c>
      <c r="Q720" s="452" t="s">
        <v>779</v>
      </c>
      <c r="R720" s="107" t="s">
        <v>2733</v>
      </c>
      <c r="S720" s="452"/>
      <c r="T720" s="329">
        <f>'Punten per wedstrijd'!D898</f>
        <v>0</v>
      </c>
      <c r="U720" s="452" t="s">
        <v>779</v>
      </c>
      <c r="V720" s="284" t="s">
        <v>3622</v>
      </c>
      <c r="W720" s="107"/>
      <c r="X720" s="329">
        <f>'Punten per wedstrijd'!D45</f>
        <v>5251.5500000000011</v>
      </c>
      <c r="Y720" s="452" t="s">
        <v>779</v>
      </c>
      <c r="Z720" s="107" t="s">
        <v>2716</v>
      </c>
      <c r="AA720" s="107"/>
      <c r="AB720" s="329">
        <f>'Punten per wedstrijd'!D316</f>
        <v>940.8</v>
      </c>
      <c r="AC720" s="452" t="s">
        <v>779</v>
      </c>
      <c r="AD720" s="106" t="s">
        <v>1349</v>
      </c>
      <c r="AE720" s="107"/>
      <c r="AF720" s="329">
        <f>'Punten per wedstrijd'!D660</f>
        <v>411.5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284" t="s">
        <v>3625</v>
      </c>
      <c r="G721" s="107"/>
      <c r="H721" s="329">
        <f>'Punten per wedstrijd'!D195</f>
        <v>5085.2999999999993</v>
      </c>
      <c r="I721" s="452" t="s">
        <v>780</v>
      </c>
      <c r="J721" s="107" t="s">
        <v>2196</v>
      </c>
      <c r="K721" s="107"/>
      <c r="L721" s="329">
        <f>'Punten per wedstrijd'!D442</f>
        <v>1217.5000000000002</v>
      </c>
      <c r="M721" s="452" t="s">
        <v>780</v>
      </c>
      <c r="N721" s="107" t="s">
        <v>2216</v>
      </c>
      <c r="O721" s="107"/>
      <c r="P721" s="329">
        <f>'Punten per wedstrijd'!D744</f>
        <v>295.5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107" t="s">
        <v>654</v>
      </c>
      <c r="W721" s="107"/>
      <c r="X721" s="329">
        <f>'Punten per wedstrijd'!D105</f>
        <v>5232.2</v>
      </c>
      <c r="Y721" s="452" t="s">
        <v>780</v>
      </c>
      <c r="Z721" s="285" t="s">
        <v>1655</v>
      </c>
      <c r="AA721" s="107"/>
      <c r="AB721" s="329">
        <f>'Punten per wedstrijd'!D420</f>
        <v>931.8</v>
      </c>
      <c r="AC721" s="452" t="s">
        <v>780</v>
      </c>
      <c r="AD721" s="107" t="s">
        <v>2202</v>
      </c>
      <c r="AE721" s="107"/>
      <c r="AF721" s="329">
        <f>'Punten per wedstrijd'!D636</f>
        <v>407.25000000000006</v>
      </c>
    </row>
    <row r="722" spans="1:32" s="3" customFormat="1" ht="15.75" customHeight="1">
      <c r="A722" s="451" t="s">
        <v>781</v>
      </c>
      <c r="B722" s="107" t="s">
        <v>2722</v>
      </c>
      <c r="C722" s="107"/>
      <c r="D722" s="329">
        <f>'Punten per wedstrijd'!D1106</f>
        <v>6043.6000000000013</v>
      </c>
      <c r="E722" s="452" t="s">
        <v>781</v>
      </c>
      <c r="F722" s="107" t="s">
        <v>2715</v>
      </c>
      <c r="G722" s="107"/>
      <c r="H722" s="329">
        <f>'Punten per wedstrijd'!D203</f>
        <v>5078.5999999999995</v>
      </c>
      <c r="I722" s="452" t="s">
        <v>781</v>
      </c>
      <c r="J722" s="284" t="s">
        <v>3620</v>
      </c>
      <c r="K722" s="107"/>
      <c r="L722" s="329">
        <f>'Punten per wedstrijd'!D457</f>
        <v>1210.8</v>
      </c>
      <c r="M722" s="452" t="s">
        <v>781</v>
      </c>
      <c r="N722" s="284" t="s">
        <v>3635</v>
      </c>
      <c r="O722" s="107"/>
      <c r="P722" s="329">
        <f>'Punten per wedstrijd'!D794</f>
        <v>294.40000000000003</v>
      </c>
      <c r="Q722" s="452" t="s">
        <v>781</v>
      </c>
      <c r="R722" s="107" t="s">
        <v>2732</v>
      </c>
      <c r="S722" s="452"/>
      <c r="T722" s="329">
        <f>'Punten per wedstrijd'!D900</f>
        <v>0</v>
      </c>
      <c r="U722" s="452" t="s">
        <v>781</v>
      </c>
      <c r="V722" s="107" t="s">
        <v>2733</v>
      </c>
      <c r="W722" s="107"/>
      <c r="X722" s="329">
        <f>'Punten per wedstrijd'!D58</f>
        <v>5208.4000000000005</v>
      </c>
      <c r="Y722" s="452" t="s">
        <v>781</v>
      </c>
      <c r="Z722" s="107" t="s">
        <v>2216</v>
      </c>
      <c r="AA722" s="107"/>
      <c r="AB722" s="329">
        <f>'Punten per wedstrijd'!D324</f>
        <v>926.4</v>
      </c>
      <c r="AC722" s="452" t="s">
        <v>781</v>
      </c>
      <c r="AD722" s="285" t="s">
        <v>11</v>
      </c>
      <c r="AE722" s="107"/>
      <c r="AF722" s="329">
        <f>'Punten per wedstrijd'!D590</f>
        <v>406.90000000000003</v>
      </c>
    </row>
    <row r="723" spans="1:32" s="3" customFormat="1" ht="15.75" customHeight="1">
      <c r="A723" s="451" t="s">
        <v>782</v>
      </c>
      <c r="B723" s="284" t="s">
        <v>3632</v>
      </c>
      <c r="C723" s="107"/>
      <c r="D723" s="329">
        <f>'Punten per wedstrijd'!D1066</f>
        <v>6035.0999999999995</v>
      </c>
      <c r="E723" s="452" t="s">
        <v>782</v>
      </c>
      <c r="F723" s="284" t="s">
        <v>143</v>
      </c>
      <c r="G723" s="107"/>
      <c r="H723" s="329">
        <f>'Punten per wedstrijd'!D262</f>
        <v>5058.7</v>
      </c>
      <c r="I723" s="452" t="s">
        <v>782</v>
      </c>
      <c r="J723" s="107" t="s">
        <v>2832</v>
      </c>
      <c r="K723" s="107"/>
      <c r="L723" s="329">
        <f>'Punten per wedstrijd'!D531</f>
        <v>1205.9000000000001</v>
      </c>
      <c r="M723" s="452" t="s">
        <v>782</v>
      </c>
      <c r="N723" s="107" t="s">
        <v>2209</v>
      </c>
      <c r="O723" s="107"/>
      <c r="P723" s="329">
        <f>'Punten per wedstrijd'!D777</f>
        <v>293.2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3642</v>
      </c>
      <c r="W723" s="107"/>
      <c r="X723" s="329">
        <f>'Punten per wedstrijd'!D135</f>
        <v>5179.3500000000004</v>
      </c>
      <c r="Y723" s="452" t="s">
        <v>782</v>
      </c>
      <c r="Z723" s="106" t="s">
        <v>1345</v>
      </c>
      <c r="AA723" s="107"/>
      <c r="AB723" s="329">
        <f>'Punten per wedstrijd'!D364</f>
        <v>917.50000000000011</v>
      </c>
      <c r="AC723" s="452" t="s">
        <v>782</v>
      </c>
      <c r="AD723" s="107" t="s">
        <v>700</v>
      </c>
      <c r="AE723" s="107"/>
      <c r="AF723" s="329">
        <f>'Punten per wedstrijd'!D624</f>
        <v>405.20000000000005</v>
      </c>
    </row>
    <row r="724" spans="1:32" s="3" customFormat="1" ht="15.75" customHeight="1">
      <c r="A724" s="451" t="s">
        <v>783</v>
      </c>
      <c r="B724" s="284" t="s">
        <v>3614</v>
      </c>
      <c r="C724" s="107"/>
      <c r="D724" s="329">
        <f>'Punten per wedstrijd'!D987</f>
        <v>6013.7000000000007</v>
      </c>
      <c r="E724" s="452" t="s">
        <v>783</v>
      </c>
      <c r="F724" s="284" t="s">
        <v>3649</v>
      </c>
      <c r="G724" s="107"/>
      <c r="H724" s="329">
        <f>'Punten per wedstrijd'!D180</f>
        <v>5055.7</v>
      </c>
      <c r="I724" s="452" t="s">
        <v>783</v>
      </c>
      <c r="J724" s="107" t="s">
        <v>704</v>
      </c>
      <c r="K724" s="107"/>
      <c r="L724" s="329">
        <f>'Punten per wedstrijd'!D479</f>
        <v>1196.7999999999997</v>
      </c>
      <c r="M724" s="452" t="s">
        <v>783</v>
      </c>
      <c r="N724" s="107" t="s">
        <v>2193</v>
      </c>
      <c r="O724" s="107"/>
      <c r="P724" s="329">
        <f>'Punten per wedstrijd'!D767</f>
        <v>290.60000000000002</v>
      </c>
      <c r="Q724" s="452" t="s">
        <v>783</v>
      </c>
      <c r="R724" s="107" t="s">
        <v>3627</v>
      </c>
      <c r="S724" s="452"/>
      <c r="T724" s="329">
        <f>'Punten per wedstrijd'!D902</f>
        <v>0</v>
      </c>
      <c r="U724" s="452" t="s">
        <v>783</v>
      </c>
      <c r="V724" s="107" t="s">
        <v>2713</v>
      </c>
      <c r="W724" s="107"/>
      <c r="X724" s="329">
        <f>'Punten per wedstrijd'!D85</f>
        <v>5168.25</v>
      </c>
      <c r="Y724" s="452" t="s">
        <v>783</v>
      </c>
      <c r="Z724" s="107" t="s">
        <v>162</v>
      </c>
      <c r="AA724" s="107"/>
      <c r="AB724" s="329">
        <f>'Punten per wedstrijd'!D329</f>
        <v>915.20000000000016</v>
      </c>
      <c r="AC724" s="452" t="s">
        <v>783</v>
      </c>
      <c r="AD724" s="107" t="s">
        <v>2732</v>
      </c>
      <c r="AE724" s="107"/>
      <c r="AF724" s="329">
        <f>'Punten per wedstrijd'!D620</f>
        <v>403.7000000000001</v>
      </c>
    </row>
    <row r="725" spans="1:32" s="3" customFormat="1" ht="15.75" customHeight="1">
      <c r="A725" s="451" t="s">
        <v>784</v>
      </c>
      <c r="B725" s="107" t="s">
        <v>2725</v>
      </c>
      <c r="C725" s="107"/>
      <c r="D725" s="329">
        <f>'Punten per wedstrijd'!D1022</f>
        <v>5979.3</v>
      </c>
      <c r="E725" s="452" t="s">
        <v>784</v>
      </c>
      <c r="F725" s="107" t="s">
        <v>687</v>
      </c>
      <c r="G725" s="107"/>
      <c r="H725" s="329">
        <f>'Punten per wedstrijd'!D178</f>
        <v>5030.7</v>
      </c>
      <c r="I725" s="452" t="s">
        <v>784</v>
      </c>
      <c r="J725" s="107" t="s">
        <v>638</v>
      </c>
      <c r="K725" s="107"/>
      <c r="L725" s="329">
        <f>'Punten per wedstrijd'!D528</f>
        <v>1193.5</v>
      </c>
      <c r="M725" s="452" t="s">
        <v>784</v>
      </c>
      <c r="N725" s="107" t="s">
        <v>2723</v>
      </c>
      <c r="O725" s="107"/>
      <c r="P725" s="329">
        <f>'Punten per wedstrijd'!D798</f>
        <v>289.3</v>
      </c>
      <c r="Q725" s="452" t="s">
        <v>784</v>
      </c>
      <c r="R725" s="107" t="s">
        <v>2715</v>
      </c>
      <c r="S725" s="452"/>
      <c r="T725" s="329">
        <f>'Punten per wedstrijd'!D903</f>
        <v>0</v>
      </c>
      <c r="U725" s="452" t="s">
        <v>784</v>
      </c>
      <c r="V725" s="107" t="s">
        <v>2719</v>
      </c>
      <c r="W725" s="107"/>
      <c r="X725" s="329">
        <f>'Punten per wedstrijd'!D52</f>
        <v>5164.3999999999987</v>
      </c>
      <c r="Y725" s="452" t="s">
        <v>784</v>
      </c>
      <c r="Z725" s="107" t="s">
        <v>154</v>
      </c>
      <c r="AA725" s="107"/>
      <c r="AB725" s="329">
        <f>'Punten per wedstrijd'!D375</f>
        <v>913.80000000000007</v>
      </c>
      <c r="AC725" s="452" t="s">
        <v>784</v>
      </c>
      <c r="AD725" s="107" t="s">
        <v>633</v>
      </c>
      <c r="AE725" s="107"/>
      <c r="AF725" s="329">
        <f>'Punten per wedstrijd'!D594</f>
        <v>403.24999999999989</v>
      </c>
    </row>
    <row r="726" spans="1:32" s="3" customFormat="1" ht="15.75" customHeight="1">
      <c r="A726" s="451" t="s">
        <v>785</v>
      </c>
      <c r="B726" s="107" t="s">
        <v>2711</v>
      </c>
      <c r="C726" s="107"/>
      <c r="D726" s="329">
        <f>'Punten per wedstrijd'!D1034</f>
        <v>5976.7</v>
      </c>
      <c r="E726" s="452" t="s">
        <v>785</v>
      </c>
      <c r="F726" s="285" t="s">
        <v>1753</v>
      </c>
      <c r="G726" s="107"/>
      <c r="H726" s="329">
        <f>'Punten per wedstrijd'!D247</f>
        <v>5029.0500000000011</v>
      </c>
      <c r="I726" s="452" t="s">
        <v>785</v>
      </c>
      <c r="J726" s="284" t="s">
        <v>3618</v>
      </c>
      <c r="K726" s="107"/>
      <c r="L726" s="329">
        <f>'Punten per wedstrijd'!D445</f>
        <v>1189.4000000000001</v>
      </c>
      <c r="M726" s="452" t="s">
        <v>785</v>
      </c>
      <c r="N726" s="285" t="s">
        <v>2325</v>
      </c>
      <c r="O726" s="107"/>
      <c r="P726" s="329">
        <f>'Punten per wedstrijd'!D761</f>
        <v>284.09999999999997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107" t="s">
        <v>3627</v>
      </c>
      <c r="W726" s="107"/>
      <c r="X726" s="329">
        <f>'Punten per wedstrijd'!D62</f>
        <v>5148.8</v>
      </c>
      <c r="Y726" s="452" t="s">
        <v>785</v>
      </c>
      <c r="Z726" s="285" t="s">
        <v>31</v>
      </c>
      <c r="AA726" s="107"/>
      <c r="AB726" s="329">
        <f>'Punten per wedstrijd'!D394</f>
        <v>913.30000000000007</v>
      </c>
      <c r="AC726" s="452" t="s">
        <v>785</v>
      </c>
      <c r="AD726" s="107" t="s">
        <v>2721</v>
      </c>
      <c r="AE726" s="107"/>
      <c r="AF726" s="329">
        <f>'Punten per wedstrijd'!D684</f>
        <v>401.7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284" t="s">
        <v>3628</v>
      </c>
      <c r="G727" s="107"/>
      <c r="H727" s="329">
        <f>'Punten per wedstrijd'!D209</f>
        <v>5024.7</v>
      </c>
      <c r="I727" s="452" t="s">
        <v>786</v>
      </c>
      <c r="J727" s="285" t="s">
        <v>1667</v>
      </c>
      <c r="K727" s="107"/>
      <c r="L727" s="329">
        <f>'Punten per wedstrijd'!D488</f>
        <v>1184.3999999999996</v>
      </c>
      <c r="M727" s="452" t="s">
        <v>786</v>
      </c>
      <c r="N727" s="285" t="s">
        <v>23</v>
      </c>
      <c r="O727" s="107"/>
      <c r="P727" s="329">
        <f>'Punten per wedstrijd'!D780</f>
        <v>283.59999999999997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107" t="s">
        <v>704</v>
      </c>
      <c r="W727" s="107"/>
      <c r="X727" s="329">
        <f>'Punten per wedstrijd'!D59</f>
        <v>5134.1000000000004</v>
      </c>
      <c r="Y727" s="452" t="s">
        <v>786</v>
      </c>
      <c r="Z727" s="107" t="s">
        <v>639</v>
      </c>
      <c r="AA727" s="107"/>
      <c r="AB727" s="329">
        <f>'Punten per wedstrijd'!D319</f>
        <v>908.45</v>
      </c>
      <c r="AC727" s="452" t="s">
        <v>786</v>
      </c>
      <c r="AD727" s="285" t="s">
        <v>1666</v>
      </c>
      <c r="AE727" s="107"/>
      <c r="AF727" s="329">
        <f>'Punten per wedstrijd'!D592</f>
        <v>401.09999999999997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107" t="s">
        <v>3631</v>
      </c>
      <c r="G728" s="107"/>
      <c r="H728" s="329">
        <f>'Punten per wedstrijd'!D219</f>
        <v>5021.7</v>
      </c>
      <c r="I728" s="452" t="s">
        <v>787</v>
      </c>
      <c r="J728" s="285" t="s">
        <v>1665</v>
      </c>
      <c r="K728" s="107"/>
      <c r="L728" s="329">
        <f>'Punten per wedstrijd'!D444</f>
        <v>1182.9999999999998</v>
      </c>
      <c r="M728" s="452" t="s">
        <v>787</v>
      </c>
      <c r="N728" s="285" t="s">
        <v>1753</v>
      </c>
      <c r="O728" s="107"/>
      <c r="P728" s="329">
        <f>'Punten per wedstrijd'!D807</f>
        <v>283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4" t="s">
        <v>3630</v>
      </c>
      <c r="W728" s="107"/>
      <c r="X728" s="329">
        <f>'Punten per wedstrijd'!D74</f>
        <v>5106.6499999999987</v>
      </c>
      <c r="Y728" s="452" t="s">
        <v>787</v>
      </c>
      <c r="Z728" s="107" t="s">
        <v>2708</v>
      </c>
      <c r="AA728" s="107"/>
      <c r="AB728" s="329">
        <f>'Punten per wedstrijd'!D371</f>
        <v>900.90000000000009</v>
      </c>
      <c r="AC728" s="452" t="s">
        <v>787</v>
      </c>
      <c r="AD728" s="107" t="s">
        <v>2723</v>
      </c>
      <c r="AE728" s="107"/>
      <c r="AF728" s="329">
        <f>'Punten per wedstrijd'!D658</f>
        <v>398.54999999999995</v>
      </c>
    </row>
    <row r="729" spans="1:32" s="3" customFormat="1" ht="15.75" customHeight="1">
      <c r="A729" s="451" t="s">
        <v>788</v>
      </c>
      <c r="B729" s="107" t="s">
        <v>3679</v>
      </c>
      <c r="C729" s="107"/>
      <c r="D729" s="329">
        <f>'Punten per wedstrijd'!D1098</f>
        <v>5934.9</v>
      </c>
      <c r="E729" s="452" t="s">
        <v>788</v>
      </c>
      <c r="F729" s="284" t="s">
        <v>3639</v>
      </c>
      <c r="G729" s="107"/>
      <c r="H729" s="329">
        <f>'Punten per wedstrijd'!D257</f>
        <v>5016</v>
      </c>
      <c r="I729" s="452" t="s">
        <v>788</v>
      </c>
      <c r="J729" s="284" t="s">
        <v>3625</v>
      </c>
      <c r="K729" s="107"/>
      <c r="L729" s="329">
        <f>'Punten per wedstrijd'!D475</f>
        <v>1177.8999999999999</v>
      </c>
      <c r="M729" s="452" t="s">
        <v>788</v>
      </c>
      <c r="N729" s="285" t="s">
        <v>25</v>
      </c>
      <c r="O729" s="107"/>
      <c r="P729" s="329">
        <f>'Punten per wedstrijd'!D781</f>
        <v>279.3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107" t="s">
        <v>2716</v>
      </c>
      <c r="W729" s="107"/>
      <c r="X729" s="329">
        <f>'Punten per wedstrijd'!D36</f>
        <v>5094.8</v>
      </c>
      <c r="Y729" s="452" t="s">
        <v>788</v>
      </c>
      <c r="Z729" s="285" t="s">
        <v>1649</v>
      </c>
      <c r="AA729" s="107"/>
      <c r="AB729" s="329">
        <f>'Punten per wedstrijd'!D389</f>
        <v>898.4</v>
      </c>
      <c r="AC729" s="452" t="s">
        <v>788</v>
      </c>
      <c r="AD729" s="107" t="s">
        <v>2729</v>
      </c>
      <c r="AE729" s="107"/>
      <c r="AF729" s="329">
        <f>'Punten per wedstrijd'!D693</f>
        <v>396.7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2709</v>
      </c>
      <c r="G730" s="107"/>
      <c r="H730" s="329">
        <f>'Punten per wedstrijd'!D278</f>
        <v>5004.2000000000016</v>
      </c>
      <c r="I730" s="452" t="s">
        <v>789</v>
      </c>
      <c r="J730" s="107" t="s">
        <v>153</v>
      </c>
      <c r="K730" s="107"/>
      <c r="L730" s="329">
        <f>'Punten per wedstrijd'!D443</f>
        <v>1170.8999999999999</v>
      </c>
      <c r="M730" s="452" t="s">
        <v>789</v>
      </c>
      <c r="N730" s="107" t="s">
        <v>687</v>
      </c>
      <c r="O730" s="107"/>
      <c r="P730" s="329">
        <f>'Punten per wedstrijd'!D738</f>
        <v>279.10000000000002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284" t="s">
        <v>3635</v>
      </c>
      <c r="W730" s="107"/>
      <c r="X730" s="329">
        <f>'Punten per wedstrijd'!D94</f>
        <v>5079.5</v>
      </c>
      <c r="Y730" s="452" t="s">
        <v>789</v>
      </c>
      <c r="Z730" s="285" t="s">
        <v>33</v>
      </c>
      <c r="AA730" s="107"/>
      <c r="AB730" s="329">
        <f>'Punten per wedstrijd'!D400</f>
        <v>894.09999999999991</v>
      </c>
      <c r="AC730" s="452" t="s">
        <v>789</v>
      </c>
      <c r="AD730" s="106" t="s">
        <v>1337</v>
      </c>
      <c r="AE730" s="107"/>
      <c r="AF730" s="329">
        <f>'Punten per wedstrijd'!D568</f>
        <v>392.6</v>
      </c>
    </row>
    <row r="731" spans="1:32" s="3" customFormat="1" ht="15.75" customHeight="1">
      <c r="A731" s="451" t="s">
        <v>790</v>
      </c>
      <c r="B731" s="284" t="s">
        <v>3624</v>
      </c>
      <c r="C731" s="107"/>
      <c r="D731" s="329">
        <f>'Punten per wedstrijd'!D1031</f>
        <v>5920.4</v>
      </c>
      <c r="E731" s="452" t="s">
        <v>790</v>
      </c>
      <c r="F731" s="107" t="s">
        <v>2710</v>
      </c>
      <c r="G731" s="107"/>
      <c r="H731" s="329">
        <f>'Punten per wedstrijd'!D271</f>
        <v>4989.4999999999991</v>
      </c>
      <c r="I731" s="452" t="s">
        <v>790</v>
      </c>
      <c r="J731" s="107" t="s">
        <v>2730</v>
      </c>
      <c r="K731" s="107"/>
      <c r="L731" s="329">
        <f>'Punten per wedstrijd'!D556</f>
        <v>1169.5</v>
      </c>
      <c r="M731" s="452" t="s">
        <v>790</v>
      </c>
      <c r="N731" s="106" t="s">
        <v>1344</v>
      </c>
      <c r="O731" s="107"/>
      <c r="P731" s="329">
        <f>'Punten per wedstrijd'!D733</f>
        <v>275.8</v>
      </c>
      <c r="Q731" s="452" t="s">
        <v>790</v>
      </c>
      <c r="R731" s="284" t="s">
        <v>3628</v>
      </c>
      <c r="S731" s="452"/>
      <c r="T731" s="329">
        <f>'Punten per wedstrijd'!D909</f>
        <v>0</v>
      </c>
      <c r="U731" s="452" t="s">
        <v>790</v>
      </c>
      <c r="V731" s="284" t="s">
        <v>3626</v>
      </c>
      <c r="W731" s="107"/>
      <c r="X731" s="329">
        <f>'Punten per wedstrijd'!D57</f>
        <v>5051.4499999999989</v>
      </c>
      <c r="Y731" s="452" t="s">
        <v>790</v>
      </c>
      <c r="Z731" s="285" t="s">
        <v>1661</v>
      </c>
      <c r="AA731" s="107"/>
      <c r="AB731" s="329">
        <f>'Punten per wedstrijd'!D309</f>
        <v>883.2</v>
      </c>
      <c r="AC731" s="452" t="s">
        <v>790</v>
      </c>
      <c r="AD731" s="107" t="s">
        <v>667</v>
      </c>
      <c r="AE731" s="107"/>
      <c r="AF731" s="329">
        <f>'Punten per wedstrijd'!D635</f>
        <v>389.8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284" t="s">
        <v>3615</v>
      </c>
      <c r="G732" s="107"/>
      <c r="H732" s="329">
        <f>'Punten per wedstrijd'!D153</f>
        <v>4988.0999999999995</v>
      </c>
      <c r="I732" s="452" t="s">
        <v>791</v>
      </c>
      <c r="J732" s="284" t="s">
        <v>3632</v>
      </c>
      <c r="K732" s="107"/>
      <c r="L732" s="329">
        <f>'Punten per wedstrijd'!D506</f>
        <v>1157.1999999999998</v>
      </c>
      <c r="M732" s="452" t="s">
        <v>791</v>
      </c>
      <c r="N732" s="106" t="s">
        <v>1349</v>
      </c>
      <c r="O732" s="107"/>
      <c r="P732" s="329">
        <f>'Punten per wedstrijd'!D800</f>
        <v>274.79999999999995</v>
      </c>
      <c r="Q732" s="452" t="s">
        <v>791</v>
      </c>
      <c r="R732" s="107" t="s">
        <v>2726</v>
      </c>
      <c r="S732" s="452"/>
      <c r="T732" s="329">
        <f>'Punten per wedstrijd'!D910</f>
        <v>0</v>
      </c>
      <c r="U732" s="452" t="s">
        <v>791</v>
      </c>
      <c r="V732" s="285" t="s">
        <v>25</v>
      </c>
      <c r="W732" s="107"/>
      <c r="X732" s="329">
        <f>'Punten per wedstrijd'!D81</f>
        <v>5048.9000000000005</v>
      </c>
      <c r="Y732" s="452" t="s">
        <v>791</v>
      </c>
      <c r="Z732" s="285" t="s">
        <v>23</v>
      </c>
      <c r="AA732" s="107"/>
      <c r="AB732" s="329">
        <f>'Punten per wedstrijd'!D360</f>
        <v>880.30000000000007</v>
      </c>
      <c r="AC732" s="452" t="s">
        <v>791</v>
      </c>
      <c r="AD732" s="284" t="s">
        <v>3625</v>
      </c>
      <c r="AE732" s="107"/>
      <c r="AF732" s="329">
        <f>'Punten per wedstrijd'!D615</f>
        <v>388.4</v>
      </c>
    </row>
    <row r="733" spans="1:32" s="3" customFormat="1" ht="15.75" customHeight="1">
      <c r="A733" s="451" t="s">
        <v>792</v>
      </c>
      <c r="B733" s="107" t="s">
        <v>2832</v>
      </c>
      <c r="C733" s="107"/>
      <c r="D733" s="329">
        <f>'Punten per wedstrijd'!D1091</f>
        <v>5912.2</v>
      </c>
      <c r="E733" s="452" t="s">
        <v>792</v>
      </c>
      <c r="F733" s="106" t="s">
        <v>1343</v>
      </c>
      <c r="G733" s="107"/>
      <c r="H733" s="329">
        <f>'Punten per wedstrijd'!D223</f>
        <v>4955.0999999999995</v>
      </c>
      <c r="I733" s="452" t="s">
        <v>792</v>
      </c>
      <c r="J733" s="107" t="s">
        <v>2726</v>
      </c>
      <c r="K733" s="107"/>
      <c r="L733" s="329">
        <f>'Punten per wedstrijd'!D490</f>
        <v>1149.6000000000001</v>
      </c>
      <c r="M733" s="452" t="s">
        <v>792</v>
      </c>
      <c r="N733" s="107" t="s">
        <v>2722</v>
      </c>
      <c r="O733" s="107"/>
      <c r="P733" s="329">
        <f>'Punten per wedstrijd'!D826</f>
        <v>273.7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284" t="s">
        <v>3641</v>
      </c>
      <c r="W733" s="107"/>
      <c r="X733" s="329">
        <f>'Punten per wedstrijd'!D127</f>
        <v>5027.0499999999993</v>
      </c>
      <c r="Y733" s="452" t="s">
        <v>792</v>
      </c>
      <c r="Z733" s="106" t="s">
        <v>1344</v>
      </c>
      <c r="AA733" s="107"/>
      <c r="AB733" s="329">
        <f>'Punten per wedstrijd'!D313</f>
        <v>869.7</v>
      </c>
      <c r="AC733" s="452" t="s">
        <v>792</v>
      </c>
      <c r="AD733" s="284" t="s">
        <v>142</v>
      </c>
      <c r="AE733" s="107"/>
      <c r="AF733" s="329">
        <f>'Punten per wedstrijd'!D659</f>
        <v>388.30000000000007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107" t="s">
        <v>2707</v>
      </c>
      <c r="G734" s="107"/>
      <c r="H734" s="329">
        <f>'Punten per wedstrijd'!D159</f>
        <v>4936.75</v>
      </c>
      <c r="I734" s="452" t="s">
        <v>793</v>
      </c>
      <c r="J734" s="107" t="s">
        <v>668</v>
      </c>
      <c r="K734" s="107"/>
      <c r="L734" s="329">
        <f>'Punten per wedstrijd'!D498</f>
        <v>1142.5999999999999</v>
      </c>
      <c r="M734" s="452" t="s">
        <v>793</v>
      </c>
      <c r="N734" s="107" t="s">
        <v>2210</v>
      </c>
      <c r="O734" s="107"/>
      <c r="P734" s="329">
        <f>'Punten per wedstrijd'!D796</f>
        <v>271.39999999999998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106" t="s">
        <v>1343</v>
      </c>
      <c r="W734" s="107"/>
      <c r="X734" s="329">
        <f>'Punten per wedstrijd'!D83</f>
        <v>5024.2</v>
      </c>
      <c r="Y734" s="452" t="s">
        <v>793</v>
      </c>
      <c r="Z734" s="107" t="s">
        <v>2718</v>
      </c>
      <c r="AA734" s="107"/>
      <c r="AB734" s="329">
        <f>'Punten per wedstrijd'!D395</f>
        <v>868.4</v>
      </c>
      <c r="AC734" s="452" t="s">
        <v>793</v>
      </c>
      <c r="AD734" s="107" t="s">
        <v>2848</v>
      </c>
      <c r="AE734" s="107"/>
      <c r="AF734" s="329">
        <f>'Punten per wedstrijd'!D577</f>
        <v>383.3</v>
      </c>
    </row>
    <row r="735" spans="1:32" s="3" customFormat="1" ht="15.75" customHeight="1">
      <c r="A735" s="451" t="s">
        <v>794</v>
      </c>
      <c r="B735" s="107" t="s">
        <v>2733</v>
      </c>
      <c r="C735" s="107"/>
      <c r="D735" s="329">
        <f>'Punten per wedstrijd'!D1038</f>
        <v>5884.7000000000007</v>
      </c>
      <c r="E735" s="452" t="s">
        <v>794</v>
      </c>
      <c r="F735" s="107" t="s">
        <v>2714</v>
      </c>
      <c r="G735" s="107"/>
      <c r="H735" s="329">
        <f>'Punten per wedstrijd'!D250</f>
        <v>4933.8999999999996</v>
      </c>
      <c r="I735" s="452" t="s">
        <v>794</v>
      </c>
      <c r="J735" s="106" t="s">
        <v>1342</v>
      </c>
      <c r="K735" s="107"/>
      <c r="L735" s="329">
        <f>'Punten per wedstrijd'!D436</f>
        <v>1136.7</v>
      </c>
      <c r="M735" s="452" t="s">
        <v>794</v>
      </c>
      <c r="N735" s="107" t="s">
        <v>2195</v>
      </c>
      <c r="O735" s="107"/>
      <c r="P735" s="329">
        <f>'Punten per wedstrijd'!D709</f>
        <v>271.20000000000005</v>
      </c>
      <c r="Q735" s="452" t="s">
        <v>794</v>
      </c>
      <c r="R735" s="284" t="s">
        <v>3630</v>
      </c>
      <c r="S735" s="452"/>
      <c r="T735" s="329">
        <f>'Punten per wedstrijd'!D914</f>
        <v>0</v>
      </c>
      <c r="U735" s="452" t="s">
        <v>794</v>
      </c>
      <c r="V735" s="107" t="s">
        <v>2715</v>
      </c>
      <c r="W735" s="107"/>
      <c r="X735" s="329">
        <f>'Punten per wedstrijd'!D63</f>
        <v>4995.5000000000009</v>
      </c>
      <c r="Y735" s="452" t="s">
        <v>794</v>
      </c>
      <c r="Z735" s="285" t="s">
        <v>37</v>
      </c>
      <c r="AA735" s="107"/>
      <c r="AB735" s="329">
        <f>'Punten per wedstrijd'!D401</f>
        <v>867.80000000000007</v>
      </c>
      <c r="AC735" s="452" t="s">
        <v>794</v>
      </c>
      <c r="AD735" s="285" t="s">
        <v>1667</v>
      </c>
      <c r="AE735" s="107"/>
      <c r="AF735" s="329">
        <f>'Punten per wedstrijd'!D628</f>
        <v>380.80000000000007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107" t="s">
        <v>2732</v>
      </c>
      <c r="G736" s="107"/>
      <c r="H736" s="329">
        <f>'Punten per wedstrijd'!D200</f>
        <v>4882.9999999999991</v>
      </c>
      <c r="I736" s="452" t="s">
        <v>795</v>
      </c>
      <c r="J736" s="284" t="s">
        <v>3633</v>
      </c>
      <c r="K736" s="107"/>
      <c r="L736" s="329">
        <f>'Punten per wedstrijd'!D507</f>
        <v>1136.3999999999996</v>
      </c>
      <c r="M736" s="452" t="s">
        <v>795</v>
      </c>
      <c r="N736" s="107" t="s">
        <v>683</v>
      </c>
      <c r="O736" s="107"/>
      <c r="P736" s="329">
        <f>'Punten per wedstrijd'!D801</f>
        <v>271.2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3637</v>
      </c>
      <c r="W736" s="107"/>
      <c r="X736" s="329">
        <f>'Punten per wedstrijd'!D112</f>
        <v>4982.95</v>
      </c>
      <c r="Y736" s="452" t="s">
        <v>795</v>
      </c>
      <c r="Z736" s="106" t="s">
        <v>1349</v>
      </c>
      <c r="AA736" s="107"/>
      <c r="AB736" s="329">
        <f>'Punten per wedstrijd'!D380</f>
        <v>866.9</v>
      </c>
      <c r="AC736" s="452" t="s">
        <v>795</v>
      </c>
      <c r="AD736" s="107" t="s">
        <v>3631</v>
      </c>
      <c r="AE736" s="107"/>
      <c r="AF736" s="329">
        <f>'Punten per wedstrijd'!D639</f>
        <v>372.09999999999997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107" t="s">
        <v>2195</v>
      </c>
      <c r="G737" s="107"/>
      <c r="H737" s="329">
        <f>'Punten per wedstrijd'!D149</f>
        <v>4869.95</v>
      </c>
      <c r="I737" s="452" t="s">
        <v>796</v>
      </c>
      <c r="J737" s="107" t="s">
        <v>2201</v>
      </c>
      <c r="K737" s="107"/>
      <c r="L737" s="329">
        <f>'Punten per wedstrijd'!D470</f>
        <v>1134.8</v>
      </c>
      <c r="M737" s="452" t="s">
        <v>796</v>
      </c>
      <c r="N737" s="107" t="s">
        <v>162</v>
      </c>
      <c r="O737" s="107"/>
      <c r="P737" s="329">
        <f>'Punten per wedstrijd'!D749</f>
        <v>270.20000000000005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107" t="s">
        <v>2195</v>
      </c>
      <c r="W737" s="107"/>
      <c r="X737" s="329">
        <f>'Punten per wedstrijd'!D9</f>
        <v>4979.3500000000004</v>
      </c>
      <c r="Y737" s="452" t="s">
        <v>796</v>
      </c>
      <c r="Z737" s="106" t="s">
        <v>1343</v>
      </c>
      <c r="AA737" s="107"/>
      <c r="AB737" s="329">
        <f>'Punten per wedstrijd'!D363</f>
        <v>857.39999999999986</v>
      </c>
      <c r="AC737" s="452" t="s">
        <v>796</v>
      </c>
      <c r="AD737" s="107" t="s">
        <v>2220</v>
      </c>
      <c r="AE737" s="107"/>
      <c r="AF737" s="329">
        <f>'Punten per wedstrijd'!D613</f>
        <v>366.4</v>
      </c>
    </row>
    <row r="738" spans="1:32" s="3" customFormat="1" ht="15.75" customHeight="1">
      <c r="A738" s="452" t="s">
        <v>797</v>
      </c>
      <c r="B738" s="284" t="s">
        <v>3634</v>
      </c>
      <c r="C738" s="107"/>
      <c r="D738" s="329">
        <f>'Punten per wedstrijd'!D1073</f>
        <v>5830.9000000000005</v>
      </c>
      <c r="E738" s="452" t="s">
        <v>797</v>
      </c>
      <c r="F738" s="284" t="s">
        <v>3638</v>
      </c>
      <c r="G738" s="107"/>
      <c r="H738" s="329">
        <f>'Punten per wedstrijd'!D253</f>
        <v>4851.9000000000005</v>
      </c>
      <c r="I738" s="452" t="s">
        <v>797</v>
      </c>
      <c r="J738" s="107" t="s">
        <v>2711</v>
      </c>
      <c r="K738" s="107"/>
      <c r="L738" s="329">
        <f>'Punten per wedstrijd'!D474</f>
        <v>1132.3</v>
      </c>
      <c r="M738" s="452" t="s">
        <v>797</v>
      </c>
      <c r="N738" s="107" t="s">
        <v>2734</v>
      </c>
      <c r="O738" s="107"/>
      <c r="P738" s="329">
        <f>'Punten per wedstrijd'!D792</f>
        <v>268.90000000000003</v>
      </c>
      <c r="Q738" s="452" t="s">
        <v>797</v>
      </c>
      <c r="R738" s="107" t="s">
        <v>3631</v>
      </c>
      <c r="S738" s="452"/>
      <c r="T738" s="329">
        <f>'Punten per wedstrijd'!D919</f>
        <v>0</v>
      </c>
      <c r="U738" s="452" t="s">
        <v>797</v>
      </c>
      <c r="V738" s="107" t="s">
        <v>2732</v>
      </c>
      <c r="W738" s="107"/>
      <c r="X738" s="329">
        <f>'Punten per wedstrijd'!D60</f>
        <v>4967.3</v>
      </c>
      <c r="Y738" s="452" t="s">
        <v>797</v>
      </c>
      <c r="Z738" s="107" t="s">
        <v>2203</v>
      </c>
      <c r="AA738" s="107"/>
      <c r="AB738" s="329">
        <f>'Punten per wedstrijd'!D351</f>
        <v>855.90000000000009</v>
      </c>
      <c r="AC738" s="452" t="s">
        <v>797</v>
      </c>
      <c r="AD738" s="107" t="s">
        <v>2201</v>
      </c>
      <c r="AE738" s="107"/>
      <c r="AF738" s="329">
        <f>'Punten per wedstrijd'!D610</f>
        <v>364.1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2725</v>
      </c>
      <c r="G739" s="107"/>
      <c r="H739" s="329">
        <f>'Punten per wedstrijd'!D182</f>
        <v>4849.5000000000009</v>
      </c>
      <c r="I739" s="452" t="s">
        <v>798</v>
      </c>
      <c r="J739" s="107" t="s">
        <v>651</v>
      </c>
      <c r="K739" s="107"/>
      <c r="L739" s="329">
        <f>'Punten per wedstrijd'!D509</f>
        <v>1123.8999999999999</v>
      </c>
      <c r="M739" s="452" t="s">
        <v>798</v>
      </c>
      <c r="N739" s="285" t="s">
        <v>1657</v>
      </c>
      <c r="O739" s="107"/>
      <c r="P739" s="329">
        <f>'Punten per wedstrijd'!D705</f>
        <v>268.89999999999998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107" t="s">
        <v>2728</v>
      </c>
      <c r="W739" s="107"/>
      <c r="X739" s="329">
        <f>'Punten per wedstrijd'!D137</f>
        <v>4961.3</v>
      </c>
      <c r="Y739" s="452" t="s">
        <v>798</v>
      </c>
      <c r="Z739" s="107" t="s">
        <v>2734</v>
      </c>
      <c r="AA739" s="107"/>
      <c r="AB739" s="329">
        <f>'Punten per wedstrijd'!D372</f>
        <v>855.1</v>
      </c>
      <c r="AC739" s="452" t="s">
        <v>798</v>
      </c>
      <c r="AD739" s="284" t="s">
        <v>3615</v>
      </c>
      <c r="AE739" s="107"/>
      <c r="AF739" s="329">
        <f>'Punten per wedstrijd'!D573</f>
        <v>362.40000000000003</v>
      </c>
    </row>
    <row r="740" spans="1:32" s="3" customFormat="1" ht="15.75" customHeight="1">
      <c r="A740" s="452" t="s">
        <v>799</v>
      </c>
      <c r="B740" s="107" t="s">
        <v>3616</v>
      </c>
      <c r="C740" s="107"/>
      <c r="D740" s="329">
        <f>'Punten per wedstrijd'!D995</f>
        <v>5744.6000000000013</v>
      </c>
      <c r="E740" s="452" t="s">
        <v>799</v>
      </c>
      <c r="F740" s="107" t="s">
        <v>2196</v>
      </c>
      <c r="G740" s="107"/>
      <c r="H740" s="329">
        <f>'Punten per wedstrijd'!D162</f>
        <v>4822.3</v>
      </c>
      <c r="I740" s="452" t="s">
        <v>799</v>
      </c>
      <c r="J740" s="285" t="s">
        <v>1</v>
      </c>
      <c r="K740" s="107"/>
      <c r="L740" s="329">
        <f>'Punten per wedstrijd'!D430</f>
        <v>1123.8</v>
      </c>
      <c r="M740" s="452" t="s">
        <v>799</v>
      </c>
      <c r="N740" s="284" t="s">
        <v>3622</v>
      </c>
      <c r="O740" s="107"/>
      <c r="P740" s="329">
        <f>'Punten per wedstrijd'!D745</f>
        <v>267.39999999999998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285" t="s">
        <v>17</v>
      </c>
      <c r="W740" s="107"/>
      <c r="X740" s="329">
        <f>'Punten per wedstrijd'!D47</f>
        <v>4959</v>
      </c>
      <c r="Y740" s="452" t="s">
        <v>799</v>
      </c>
      <c r="Z740" s="107" t="s">
        <v>3679</v>
      </c>
      <c r="AA740" s="107"/>
      <c r="AB740" s="329">
        <f>'Punten per wedstrijd'!D398</f>
        <v>846.99999999999989</v>
      </c>
      <c r="AC740" s="452" t="s">
        <v>799</v>
      </c>
      <c r="AD740" s="107" t="s">
        <v>2196</v>
      </c>
      <c r="AE740" s="107"/>
      <c r="AF740" s="329">
        <f>'Punten per wedstrijd'!D582</f>
        <v>358.45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2832</v>
      </c>
      <c r="G741" s="107"/>
      <c r="H741" s="329">
        <f>'Punten per wedstrijd'!D251</f>
        <v>4808.6999999999989</v>
      </c>
      <c r="I741" s="452" t="s">
        <v>800</v>
      </c>
      <c r="J741" s="107" t="s">
        <v>2721</v>
      </c>
      <c r="K741" s="107"/>
      <c r="L741" s="329">
        <f>'Punten per wedstrijd'!D544</f>
        <v>1122.9000000000001</v>
      </c>
      <c r="M741" s="452" t="s">
        <v>800</v>
      </c>
      <c r="N741" s="107" t="s">
        <v>668</v>
      </c>
      <c r="O741" s="107"/>
      <c r="P741" s="329">
        <f>'Punten per wedstrijd'!D778</f>
        <v>266.7</v>
      </c>
      <c r="Q741" s="452" t="s">
        <v>800</v>
      </c>
      <c r="R741" s="107" t="s">
        <v>2712</v>
      </c>
      <c r="S741" s="452"/>
      <c r="T741" s="329">
        <f>'Punten per wedstrijd'!D922</f>
        <v>0</v>
      </c>
      <c r="U741" s="452" t="s">
        <v>800</v>
      </c>
      <c r="V741" s="107" t="s">
        <v>154</v>
      </c>
      <c r="W741" s="107"/>
      <c r="X741" s="329">
        <f>'Punten per wedstrijd'!D95</f>
        <v>4953.25</v>
      </c>
      <c r="Y741" s="452" t="s">
        <v>800</v>
      </c>
      <c r="Z741" s="284" t="s">
        <v>3634</v>
      </c>
      <c r="AA741" s="107"/>
      <c r="AB741" s="329">
        <f>'Punten per wedstrijd'!D373</f>
        <v>846.50000000000011</v>
      </c>
      <c r="AC741" s="452" t="s">
        <v>800</v>
      </c>
      <c r="AD741" s="107" t="s">
        <v>651</v>
      </c>
      <c r="AE741" s="107"/>
      <c r="AF741" s="329">
        <f>'Punten per wedstrijd'!D649</f>
        <v>357.2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2200</v>
      </c>
      <c r="G742" s="107"/>
      <c r="H742" s="329">
        <f>'Punten per wedstrijd'!D196</f>
        <v>4773.5</v>
      </c>
      <c r="I742" s="452" t="s">
        <v>801</v>
      </c>
      <c r="J742" s="107" t="s">
        <v>2210</v>
      </c>
      <c r="K742" s="107"/>
      <c r="L742" s="329">
        <f>'Punten per wedstrijd'!D516</f>
        <v>1116.5</v>
      </c>
      <c r="M742" s="452" t="s">
        <v>801</v>
      </c>
      <c r="N742" s="107" t="s">
        <v>2728</v>
      </c>
      <c r="O742" s="107"/>
      <c r="P742" s="329">
        <f>'Punten per wedstrijd'!D837</f>
        <v>266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284" t="s">
        <v>3640</v>
      </c>
      <c r="W742" s="107"/>
      <c r="X742" s="329">
        <f>'Punten per wedstrijd'!D123</f>
        <v>4939.5999999999995</v>
      </c>
      <c r="Y742" s="452" t="s">
        <v>801</v>
      </c>
      <c r="Z742" s="107" t="s">
        <v>2202</v>
      </c>
      <c r="AA742" s="107"/>
      <c r="AB742" s="329">
        <f>'Punten per wedstrijd'!D356</f>
        <v>834.69999999999993</v>
      </c>
      <c r="AC742" s="452" t="s">
        <v>801</v>
      </c>
      <c r="AD742" s="284" t="s">
        <v>3626</v>
      </c>
      <c r="AE742" s="107"/>
      <c r="AF742" s="329">
        <f>'Punten per wedstrijd'!D617</f>
        <v>354.5</v>
      </c>
    </row>
    <row r="743" spans="1:32" s="3" customFormat="1" ht="15.75" customHeight="1">
      <c r="A743" s="452" t="s">
        <v>802</v>
      </c>
      <c r="B743" s="284" t="s">
        <v>3630</v>
      </c>
      <c r="C743" s="107"/>
      <c r="D743" s="329">
        <f>'Punten per wedstrijd'!D1054</f>
        <v>5712.4999999999991</v>
      </c>
      <c r="E743" s="452" t="s">
        <v>802</v>
      </c>
      <c r="F743" s="107" t="s">
        <v>2729</v>
      </c>
      <c r="G743" s="107"/>
      <c r="H743" s="329">
        <f>'Punten per wedstrijd'!D273</f>
        <v>4766.8</v>
      </c>
      <c r="I743" s="452" t="s">
        <v>802</v>
      </c>
      <c r="J743" s="107" t="s">
        <v>658</v>
      </c>
      <c r="K743" s="107"/>
      <c r="L743" s="329">
        <f>'Punten per wedstrijd'!D559</f>
        <v>1099.4999999999998</v>
      </c>
      <c r="M743" s="452" t="s">
        <v>802</v>
      </c>
      <c r="N743" s="285" t="s">
        <v>1666</v>
      </c>
      <c r="O743" s="107"/>
      <c r="P743" s="329">
        <f>'Punten per wedstrijd'!D732</f>
        <v>264.7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107" t="s">
        <v>694</v>
      </c>
      <c r="W743" s="107"/>
      <c r="X743" s="329">
        <f>'Punten per wedstrijd'!D116</f>
        <v>4931.95</v>
      </c>
      <c r="Y743" s="452" t="s">
        <v>802</v>
      </c>
      <c r="Z743" s="285" t="s">
        <v>1668</v>
      </c>
      <c r="AA743" s="107"/>
      <c r="AB743" s="329">
        <f>'Punten per wedstrijd'!D352</f>
        <v>833.7</v>
      </c>
      <c r="AC743" s="452" t="s">
        <v>802</v>
      </c>
      <c r="AD743" s="107" t="s">
        <v>2709</v>
      </c>
      <c r="AE743" s="107"/>
      <c r="AF743" s="329">
        <f>'Punten per wedstrijd'!D698</f>
        <v>353.5</v>
      </c>
    </row>
    <row r="744" spans="1:32" s="3" customFormat="1" ht="15.75" customHeight="1">
      <c r="A744" s="452" t="s">
        <v>803</v>
      </c>
      <c r="B744" s="107" t="s">
        <v>2848</v>
      </c>
      <c r="C744" s="107"/>
      <c r="D744" s="329">
        <f>'Punten per wedstrijd'!D997</f>
        <v>5708.4000000000005</v>
      </c>
      <c r="E744" s="452" t="s">
        <v>803</v>
      </c>
      <c r="F744" s="107" t="s">
        <v>2212</v>
      </c>
      <c r="G744" s="107"/>
      <c r="H744" s="329">
        <f>'Punten per wedstrijd'!D166</f>
        <v>4682.5</v>
      </c>
      <c r="I744" s="452" t="s">
        <v>803</v>
      </c>
      <c r="J744" s="284" t="s">
        <v>3630</v>
      </c>
      <c r="K744" s="107"/>
      <c r="L744" s="329">
        <f>'Punten per wedstrijd'!D494</f>
        <v>1098.8999999999999</v>
      </c>
      <c r="M744" s="452" t="s">
        <v>803</v>
      </c>
      <c r="N744" s="107" t="s">
        <v>2707</v>
      </c>
      <c r="O744" s="107"/>
      <c r="P744" s="329">
        <f>'Punten per wedstrijd'!D719</f>
        <v>263.39999999999998</v>
      </c>
      <c r="Q744" s="452" t="s">
        <v>803</v>
      </c>
      <c r="R744" s="107" t="s">
        <v>2713</v>
      </c>
      <c r="S744" s="452"/>
      <c r="T744" s="329">
        <f>'Punten per wedstrijd'!D925</f>
        <v>0</v>
      </c>
      <c r="U744" s="452" t="s">
        <v>803</v>
      </c>
      <c r="V744" s="284" t="s">
        <v>3618</v>
      </c>
      <c r="W744" s="107"/>
      <c r="X744" s="329">
        <f>'Punten per wedstrijd'!D25</f>
        <v>4930.4500000000007</v>
      </c>
      <c r="Y744" s="452" t="s">
        <v>803</v>
      </c>
      <c r="Z744" s="285" t="s">
        <v>1664</v>
      </c>
      <c r="AA744" s="107"/>
      <c r="AB744" s="329">
        <f>'Punten per wedstrijd'!D292</f>
        <v>831.40000000000009</v>
      </c>
      <c r="AC744" s="452" t="s">
        <v>803</v>
      </c>
      <c r="AD744" s="284" t="s">
        <v>3621</v>
      </c>
      <c r="AE744" s="107"/>
      <c r="AF744" s="329">
        <f>'Punten per wedstrijd'!D603</f>
        <v>351.80000000000007</v>
      </c>
    </row>
    <row r="745" spans="1:32" s="3" customFormat="1" ht="15.75" customHeight="1">
      <c r="A745" s="452" t="s">
        <v>804</v>
      </c>
      <c r="B745" s="107" t="s">
        <v>2727</v>
      </c>
      <c r="C745" s="107"/>
      <c r="D745" s="329">
        <f>'Punten per wedstrijd'!D1108</f>
        <v>5701.9</v>
      </c>
      <c r="E745" s="452" t="s">
        <v>804</v>
      </c>
      <c r="F745" s="106" t="s">
        <v>1342</v>
      </c>
      <c r="G745" s="107"/>
      <c r="H745" s="329">
        <f>'Punten per wedstrijd'!D156</f>
        <v>4666.2</v>
      </c>
      <c r="I745" s="452" t="s">
        <v>804</v>
      </c>
      <c r="J745" s="107" t="s">
        <v>2193</v>
      </c>
      <c r="K745" s="107"/>
      <c r="L745" s="329">
        <f>'Punten per wedstrijd'!D487</f>
        <v>1098.1999999999998</v>
      </c>
      <c r="M745" s="452" t="s">
        <v>804</v>
      </c>
      <c r="N745" s="107" t="s">
        <v>153</v>
      </c>
      <c r="O745" s="107"/>
      <c r="P745" s="329">
        <f>'Punten per wedstrijd'!D723</f>
        <v>261.00000000000006</v>
      </c>
      <c r="Q745" s="452" t="s">
        <v>804</v>
      </c>
      <c r="R745" s="284" t="s">
        <v>3632</v>
      </c>
      <c r="S745" s="452"/>
      <c r="T745" s="329">
        <f>'Punten per wedstrijd'!D926</f>
        <v>0</v>
      </c>
      <c r="U745" s="452" t="s">
        <v>804</v>
      </c>
      <c r="V745" s="284" t="s">
        <v>3623</v>
      </c>
      <c r="W745" s="107"/>
      <c r="X745" s="329">
        <f>'Punten per wedstrijd'!D48</f>
        <v>4909.8</v>
      </c>
      <c r="Y745" s="452" t="s">
        <v>804</v>
      </c>
      <c r="Z745" s="107" t="s">
        <v>2201</v>
      </c>
      <c r="AA745" s="107"/>
      <c r="AB745" s="329">
        <f>'Punten per wedstrijd'!D330</f>
        <v>820.7</v>
      </c>
      <c r="AC745" s="452" t="s">
        <v>804</v>
      </c>
      <c r="AD745" s="107" t="s">
        <v>3679</v>
      </c>
      <c r="AE745" s="107"/>
      <c r="AF745" s="329">
        <f>'Punten per wedstrijd'!D678</f>
        <v>341.30000000000013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285" t="s">
        <v>1656</v>
      </c>
      <c r="G746" s="107"/>
      <c r="H746" s="329">
        <f>'Punten per wedstrijd'!D151</f>
        <v>4651.05</v>
      </c>
      <c r="I746" s="452" t="s">
        <v>805</v>
      </c>
      <c r="J746" s="107" t="s">
        <v>2848</v>
      </c>
      <c r="K746" s="107"/>
      <c r="L746" s="329">
        <f>'Punten per wedstrijd'!D437</f>
        <v>1085.8</v>
      </c>
      <c r="M746" s="452" t="s">
        <v>805</v>
      </c>
      <c r="N746" s="107" t="s">
        <v>654</v>
      </c>
      <c r="O746" s="107"/>
      <c r="P746" s="329">
        <f>'Punten per wedstrijd'!D805</f>
        <v>259.79999999999995</v>
      </c>
      <c r="Q746" s="452" t="s">
        <v>805</v>
      </c>
      <c r="R746" s="284" t="s">
        <v>3633</v>
      </c>
      <c r="S746" s="452"/>
      <c r="T746" s="329">
        <f>'Punten per wedstrijd'!D927</f>
        <v>0</v>
      </c>
      <c r="U746" s="452" t="s">
        <v>805</v>
      </c>
      <c r="V746" s="285" t="s">
        <v>1671</v>
      </c>
      <c r="W746" s="107"/>
      <c r="X746" s="329">
        <f>'Punten per wedstrijd'!D129</f>
        <v>4904.3499999999995</v>
      </c>
      <c r="Y746" s="452" t="s">
        <v>805</v>
      </c>
      <c r="Z746" s="284" t="s">
        <v>3619</v>
      </c>
      <c r="AA746" s="107"/>
      <c r="AB746" s="329">
        <f>'Punten per wedstrijd'!D307</f>
        <v>806.80000000000018</v>
      </c>
      <c r="AC746" s="452" t="s">
        <v>805</v>
      </c>
      <c r="AD746" s="284" t="s">
        <v>3619</v>
      </c>
      <c r="AE746" s="107"/>
      <c r="AF746" s="329">
        <f>'Punten per wedstrijd'!D587</f>
        <v>339.59999999999997</v>
      </c>
    </row>
    <row r="747" spans="1:32" s="3" customFormat="1" ht="15.75" customHeight="1">
      <c r="A747" s="452" t="s">
        <v>806</v>
      </c>
      <c r="B747" s="107" t="s">
        <v>2730</v>
      </c>
      <c r="C747" s="107"/>
      <c r="D747" s="329">
        <f>'Punten per wedstrijd'!D1116</f>
        <v>5664.6</v>
      </c>
      <c r="E747" s="452" t="s">
        <v>806</v>
      </c>
      <c r="F747" s="107" t="s">
        <v>2217</v>
      </c>
      <c r="G747" s="107"/>
      <c r="H747" s="329">
        <f>'Punten per wedstrijd'!D272</f>
        <v>4612.8999999999996</v>
      </c>
      <c r="I747" s="452" t="s">
        <v>806</v>
      </c>
      <c r="J747" s="284" t="s">
        <v>3615</v>
      </c>
      <c r="K747" s="107"/>
      <c r="L747" s="329">
        <f>'Punten per wedstrijd'!D433</f>
        <v>1082.7999999999997</v>
      </c>
      <c r="M747" s="452" t="s">
        <v>806</v>
      </c>
      <c r="N747" s="107" t="s">
        <v>2724</v>
      </c>
      <c r="O747" s="107"/>
      <c r="P747" s="329">
        <f>'Punten per wedstrijd'!D802</f>
        <v>256.70000000000005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285" t="s">
        <v>1668</v>
      </c>
      <c r="W747" s="107"/>
      <c r="X747" s="329">
        <f>'Punten per wedstrijd'!D72</f>
        <v>4897.6499999999996</v>
      </c>
      <c r="Y747" s="452" t="s">
        <v>806</v>
      </c>
      <c r="Z747" s="107" t="s">
        <v>2209</v>
      </c>
      <c r="AA747" s="107"/>
      <c r="AB747" s="329">
        <f>'Punten per wedstrijd'!D357</f>
        <v>801.69999999999993</v>
      </c>
      <c r="AC747" s="452" t="s">
        <v>806</v>
      </c>
      <c r="AD747" s="285" t="s">
        <v>15</v>
      </c>
      <c r="AE747" s="107"/>
      <c r="AF747" s="329">
        <f>'Punten per wedstrijd'!D601</f>
        <v>338.5</v>
      </c>
    </row>
    <row r="748" spans="1:32" s="3" customFormat="1" ht="15.75" customHeight="1">
      <c r="A748" s="452" t="s">
        <v>807</v>
      </c>
      <c r="B748" s="284" t="s">
        <v>3619</v>
      </c>
      <c r="C748" s="107"/>
      <c r="D748" s="329">
        <f>'Punten per wedstrijd'!D1007</f>
        <v>5639.0999999999995</v>
      </c>
      <c r="E748" s="452" t="s">
        <v>807</v>
      </c>
      <c r="F748" s="107" t="s">
        <v>2733</v>
      </c>
      <c r="G748" s="107"/>
      <c r="H748" s="329">
        <f>'Punten per wedstrijd'!D198</f>
        <v>4577.8</v>
      </c>
      <c r="I748" s="452" t="s">
        <v>807</v>
      </c>
      <c r="J748" s="284" t="s">
        <v>3628</v>
      </c>
      <c r="K748" s="107"/>
      <c r="L748" s="329">
        <f>'Punten per wedstrijd'!D489</f>
        <v>1074.1000000000004</v>
      </c>
      <c r="M748" s="452" t="s">
        <v>807</v>
      </c>
      <c r="N748" s="284" t="s">
        <v>3632</v>
      </c>
      <c r="O748" s="107"/>
      <c r="P748" s="329">
        <f>'Punten per wedstrijd'!D786</f>
        <v>255.00000000000003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107" t="s">
        <v>2203</v>
      </c>
      <c r="W748" s="107"/>
      <c r="X748" s="329">
        <f>'Punten per wedstrijd'!D71</f>
        <v>4887.6000000000004</v>
      </c>
      <c r="Y748" s="452" t="s">
        <v>807</v>
      </c>
      <c r="Z748" s="107" t="s">
        <v>2848</v>
      </c>
      <c r="AA748" s="107"/>
      <c r="AB748" s="329">
        <f>'Punten per wedstrijd'!D297</f>
        <v>798.8</v>
      </c>
      <c r="AC748" s="452" t="s">
        <v>807</v>
      </c>
      <c r="AD748" s="107" t="s">
        <v>3627</v>
      </c>
      <c r="AE748" s="107"/>
      <c r="AF748" s="329">
        <f>'Punten per wedstrijd'!D622</f>
        <v>337.7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284" t="s">
        <v>3635</v>
      </c>
      <c r="G749" s="107"/>
      <c r="H749" s="329">
        <f>'Punten per wedstrijd'!D234</f>
        <v>4558.05</v>
      </c>
      <c r="I749" s="452" t="s">
        <v>808</v>
      </c>
      <c r="J749" s="285" t="s">
        <v>1690</v>
      </c>
      <c r="K749" s="107"/>
      <c r="L749" s="329">
        <f>'Punten per wedstrijd'!D524</f>
        <v>1070.3500000000001</v>
      </c>
      <c r="M749" s="452" t="s">
        <v>808</v>
      </c>
      <c r="N749" s="285" t="s">
        <v>1649</v>
      </c>
      <c r="O749" s="107"/>
      <c r="P749" s="329">
        <f>'Punten per wedstrijd'!D809</f>
        <v>248.95</v>
      </c>
      <c r="Q749" s="452" t="s">
        <v>808</v>
      </c>
      <c r="R749" s="107" t="s">
        <v>2708</v>
      </c>
      <c r="S749" s="452"/>
      <c r="T749" s="329">
        <f>'Punten per wedstrijd'!D931</f>
        <v>0</v>
      </c>
      <c r="U749" s="452" t="s">
        <v>808</v>
      </c>
      <c r="V749" s="285" t="s">
        <v>1649</v>
      </c>
      <c r="W749" s="107"/>
      <c r="X749" s="329">
        <f>'Punten per wedstrijd'!D109</f>
        <v>4883.5</v>
      </c>
      <c r="Y749" s="452" t="s">
        <v>808</v>
      </c>
      <c r="Z749" s="107" t="s">
        <v>2196</v>
      </c>
      <c r="AA749" s="107"/>
      <c r="AB749" s="329">
        <f>'Punten per wedstrijd'!D302</f>
        <v>798.55</v>
      </c>
      <c r="AC749" s="452" t="s">
        <v>808</v>
      </c>
      <c r="AD749" s="285" t="s">
        <v>1690</v>
      </c>
      <c r="AE749" s="107"/>
      <c r="AF749" s="329">
        <f>'Punten per wedstrijd'!D664</f>
        <v>337.09999999999997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3616</v>
      </c>
      <c r="G750" s="107"/>
      <c r="H750" s="329">
        <f>'Punten per wedstrijd'!D155</f>
        <v>4495.5</v>
      </c>
      <c r="I750" s="452" t="s">
        <v>809</v>
      </c>
      <c r="J750" s="107" t="s">
        <v>2217</v>
      </c>
      <c r="K750" s="107"/>
      <c r="L750" s="329">
        <f>'Punten per wedstrijd'!D552</f>
        <v>1069.8000000000002</v>
      </c>
      <c r="M750" s="452" t="s">
        <v>809</v>
      </c>
      <c r="N750" s="284" t="s">
        <v>3640</v>
      </c>
      <c r="O750" s="107"/>
      <c r="P750" s="329">
        <f>'Punten per wedstrijd'!D823</f>
        <v>248.60000000000002</v>
      </c>
      <c r="Q750" s="452" t="s">
        <v>809</v>
      </c>
      <c r="R750" s="284" t="s">
        <v>3634</v>
      </c>
      <c r="S750" s="452"/>
      <c r="T750" s="329">
        <f>'Punten per wedstrijd'!D933</f>
        <v>0</v>
      </c>
      <c r="U750" s="452" t="s">
        <v>809</v>
      </c>
      <c r="V750" s="285" t="s">
        <v>1664</v>
      </c>
      <c r="W750" s="107"/>
      <c r="X750" s="329">
        <f>'Punten per wedstrijd'!D12</f>
        <v>4875.3</v>
      </c>
      <c r="Y750" s="452" t="s">
        <v>809</v>
      </c>
      <c r="Z750" s="284" t="s">
        <v>3638</v>
      </c>
      <c r="AA750" s="107"/>
      <c r="AB750" s="329">
        <f>'Punten per wedstrijd'!D393</f>
        <v>786.7</v>
      </c>
      <c r="AC750" s="452" t="s">
        <v>809</v>
      </c>
      <c r="AD750" s="284" t="s">
        <v>3641</v>
      </c>
      <c r="AE750" s="107"/>
      <c r="AF750" s="329">
        <f>'Punten per wedstrijd'!D687</f>
        <v>334.29999999999995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2724</v>
      </c>
      <c r="G751" s="107"/>
      <c r="H751" s="329">
        <f>'Punten per wedstrijd'!D242</f>
        <v>4490.6000000000004</v>
      </c>
      <c r="I751" s="452" t="s">
        <v>810</v>
      </c>
      <c r="J751" s="284" t="s">
        <v>3626</v>
      </c>
      <c r="K751" s="107"/>
      <c r="L751" s="329">
        <f>'Punten per wedstrijd'!D477</f>
        <v>1055.8</v>
      </c>
      <c r="M751" s="452" t="s">
        <v>810</v>
      </c>
      <c r="N751" s="284" t="s">
        <v>3623</v>
      </c>
      <c r="O751" s="107"/>
      <c r="P751" s="329">
        <f>'Punten per wedstrijd'!D748</f>
        <v>248.20000000000002</v>
      </c>
      <c r="Q751" s="452" t="s">
        <v>810</v>
      </c>
      <c r="R751" s="284" t="s">
        <v>3635</v>
      </c>
      <c r="S751" s="452"/>
      <c r="T751" s="329">
        <f>'Punten per wedstrijd'!D934</f>
        <v>0</v>
      </c>
      <c r="U751" s="452" t="s">
        <v>810</v>
      </c>
      <c r="V751" s="107" t="s">
        <v>2202</v>
      </c>
      <c r="W751" s="107"/>
      <c r="X751" s="329">
        <f>'Punten per wedstrijd'!D76</f>
        <v>4865.5</v>
      </c>
      <c r="Y751" s="452" t="s">
        <v>810</v>
      </c>
      <c r="Z751" s="284" t="s">
        <v>3636</v>
      </c>
      <c r="AA751" s="107"/>
      <c r="AB751" s="329">
        <f>'Punten per wedstrijd'!D383</f>
        <v>786.30000000000007</v>
      </c>
      <c r="AC751" s="452" t="s">
        <v>810</v>
      </c>
      <c r="AD751" s="285" t="s">
        <v>1664</v>
      </c>
      <c r="AE751" s="107"/>
      <c r="AF751" s="329">
        <f>'Punten per wedstrijd'!D572</f>
        <v>332.8</v>
      </c>
    </row>
    <row r="752" spans="1:32" s="3" customFormat="1" ht="15.75" customHeight="1">
      <c r="A752" s="452" t="s">
        <v>811</v>
      </c>
      <c r="B752" s="284" t="s">
        <v>3615</v>
      </c>
      <c r="C752" s="107"/>
      <c r="D752" s="329">
        <f>'Punten per wedstrijd'!D993</f>
        <v>5535.3000000000011</v>
      </c>
      <c r="E752" s="452" t="s">
        <v>811</v>
      </c>
      <c r="F752" s="107" t="s">
        <v>2210</v>
      </c>
      <c r="G752" s="107"/>
      <c r="H752" s="329">
        <f>'Punten per wedstrijd'!D236</f>
        <v>4483.4000000000005</v>
      </c>
      <c r="I752" s="452" t="s">
        <v>811</v>
      </c>
      <c r="J752" s="284" t="s">
        <v>3614</v>
      </c>
      <c r="K752" s="107"/>
      <c r="L752" s="329">
        <f>'Punten per wedstrijd'!D427</f>
        <v>1027.5999999999999</v>
      </c>
      <c r="M752" s="452" t="s">
        <v>811</v>
      </c>
      <c r="N752" s="106" t="s">
        <v>1346</v>
      </c>
      <c r="O752" s="107"/>
      <c r="P752" s="329">
        <f>'Punten per wedstrijd'!D706</f>
        <v>247.99999999999997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107" t="s">
        <v>2722</v>
      </c>
      <c r="W752" s="107"/>
      <c r="X752" s="329">
        <f>'Punten per wedstrijd'!D126</f>
        <v>4853.2999999999993</v>
      </c>
      <c r="Y752" s="452" t="s">
        <v>811</v>
      </c>
      <c r="Z752" s="285" t="s">
        <v>1657</v>
      </c>
      <c r="AA752" s="107"/>
      <c r="AB752" s="329">
        <f>'Punten per wedstrijd'!D285</f>
        <v>782.9</v>
      </c>
      <c r="AC752" s="452" t="s">
        <v>811</v>
      </c>
      <c r="AD752" s="107" t="s">
        <v>682</v>
      </c>
      <c r="AE752" s="107"/>
      <c r="AF752" s="329">
        <f>'Punten per wedstrijd'!D650</f>
        <v>323.5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3640</v>
      </c>
      <c r="G753" s="107"/>
      <c r="H753" s="329">
        <f>'Punten per wedstrijd'!D263</f>
        <v>4480.8999999999996</v>
      </c>
      <c r="I753" s="452" t="s">
        <v>812</v>
      </c>
      <c r="J753" s="107" t="s">
        <v>2724</v>
      </c>
      <c r="K753" s="107"/>
      <c r="L753" s="329">
        <f>'Punten per wedstrijd'!D522</f>
        <v>1014.3000000000002</v>
      </c>
      <c r="M753" s="452" t="s">
        <v>812</v>
      </c>
      <c r="N753" s="107" t="s">
        <v>2717</v>
      </c>
      <c r="O753" s="107"/>
      <c r="P753" s="329">
        <f>'Punten per wedstrijd'!D714</f>
        <v>247.10000000000002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633</v>
      </c>
      <c r="W753" s="107"/>
      <c r="X753" s="329">
        <f>'Punten per wedstrijd'!D34</f>
        <v>4842.1500000000005</v>
      </c>
      <c r="Y753" s="452" t="s">
        <v>812</v>
      </c>
      <c r="Z753" s="285" t="s">
        <v>1653</v>
      </c>
      <c r="AA753" s="107"/>
      <c r="AB753" s="329">
        <f>'Punten per wedstrijd'!D301</f>
        <v>780.8</v>
      </c>
      <c r="AC753" s="452" t="s">
        <v>812</v>
      </c>
      <c r="AD753" s="284" t="s">
        <v>3634</v>
      </c>
      <c r="AE753" s="107"/>
      <c r="AF753" s="329">
        <f>'Punten per wedstrijd'!D653</f>
        <v>323.2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284" t="s">
        <v>3619</v>
      </c>
      <c r="G754" s="107"/>
      <c r="H754" s="329">
        <f>'Punten per wedstrijd'!D167</f>
        <v>4402.1000000000004</v>
      </c>
      <c r="I754" s="452" t="s">
        <v>813</v>
      </c>
      <c r="J754" s="107" t="s">
        <v>694</v>
      </c>
      <c r="K754" s="107"/>
      <c r="L754" s="329">
        <f>'Punten per wedstrijd'!D536</f>
        <v>994.35</v>
      </c>
      <c r="M754" s="452" t="s">
        <v>813</v>
      </c>
      <c r="N754" s="107" t="s">
        <v>653</v>
      </c>
      <c r="O754" s="107"/>
      <c r="P754" s="329">
        <f>'Punten per wedstrijd'!D806</f>
        <v>246.7</v>
      </c>
      <c r="Q754" s="452" t="s">
        <v>813</v>
      </c>
      <c r="R754" s="107" t="s">
        <v>2723</v>
      </c>
      <c r="S754" s="452"/>
      <c r="T754" s="329">
        <f>'Punten per wedstrijd'!D938</f>
        <v>0</v>
      </c>
      <c r="U754" s="452" t="s">
        <v>813</v>
      </c>
      <c r="V754" s="285" t="s">
        <v>15</v>
      </c>
      <c r="W754" s="107"/>
      <c r="X754" s="329">
        <f>'Punten per wedstrijd'!D41</f>
        <v>4834.5999999999995</v>
      </c>
      <c r="Y754" s="452" t="s">
        <v>813</v>
      </c>
      <c r="Z754" s="107" t="s">
        <v>2726</v>
      </c>
      <c r="AA754" s="107"/>
      <c r="AB754" s="329">
        <f>'Punten per wedstrijd'!D350</f>
        <v>775.4</v>
      </c>
      <c r="AC754" s="452" t="s">
        <v>813</v>
      </c>
      <c r="AD754" s="284" t="s">
        <v>3630</v>
      </c>
      <c r="AE754" s="107"/>
      <c r="AF754" s="329">
        <f>'Punten per wedstrijd'!D634</f>
        <v>322.80000000000007</v>
      </c>
    </row>
    <row r="755" spans="1:32" s="3" customFormat="1" ht="15.75" customHeight="1">
      <c r="A755" s="452" t="s">
        <v>814</v>
      </c>
      <c r="B755" s="284" t="s">
        <v>3636</v>
      </c>
      <c r="C755" s="107"/>
      <c r="D755" s="329">
        <f>'Punten per wedstrijd'!D1083</f>
        <v>5433.2</v>
      </c>
      <c r="E755" s="452" t="s">
        <v>814</v>
      </c>
      <c r="F755" s="284" t="s">
        <v>3637</v>
      </c>
      <c r="G755" s="107"/>
      <c r="H755" s="329">
        <f>'Punten per wedstrijd'!D252</f>
        <v>4394.9000000000005</v>
      </c>
      <c r="I755" s="452" t="s">
        <v>814</v>
      </c>
      <c r="J755" s="284" t="s">
        <v>3638</v>
      </c>
      <c r="K755" s="107"/>
      <c r="L755" s="329">
        <f>'Punten per wedstrijd'!D533</f>
        <v>993.09999999999991</v>
      </c>
      <c r="M755" s="452" t="s">
        <v>814</v>
      </c>
      <c r="N755" s="284" t="s">
        <v>3637</v>
      </c>
      <c r="O755" s="107"/>
      <c r="P755" s="329">
        <f>'Punten per wedstrijd'!D812</f>
        <v>245.99999999999997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107" t="s">
        <v>653</v>
      </c>
      <c r="W755" s="107"/>
      <c r="X755" s="329">
        <f>'Punten per wedstrijd'!D106</f>
        <v>4819.9000000000005</v>
      </c>
      <c r="Y755" s="452" t="s">
        <v>814</v>
      </c>
      <c r="Z755" s="107" t="s">
        <v>683</v>
      </c>
      <c r="AA755" s="107"/>
      <c r="AB755" s="329">
        <f>'Punten per wedstrijd'!D381</f>
        <v>773.09999999999991</v>
      </c>
      <c r="AC755" s="452" t="s">
        <v>814</v>
      </c>
      <c r="AD755" s="107" t="s">
        <v>162</v>
      </c>
      <c r="AE755" s="107"/>
      <c r="AF755" s="329">
        <f>'Punten per wedstrijd'!D609</f>
        <v>313.20000000000005</v>
      </c>
    </row>
    <row r="756" spans="1:32" s="3" customFormat="1" ht="15.75" customHeight="1">
      <c r="A756" s="452" t="s">
        <v>1950</v>
      </c>
      <c r="B756" s="284" t="s">
        <v>3637</v>
      </c>
      <c r="C756" s="107"/>
      <c r="D756" s="329">
        <f>'Punten per wedstrijd'!D1092</f>
        <v>5408.5</v>
      </c>
      <c r="E756" s="452" t="s">
        <v>1950</v>
      </c>
      <c r="F756" s="107" t="s">
        <v>2209</v>
      </c>
      <c r="G756" s="107"/>
      <c r="H756" s="329">
        <f>'Punten per wedstrijd'!D217</f>
        <v>4379.7999999999993</v>
      </c>
      <c r="I756" s="452" t="s">
        <v>1950</v>
      </c>
      <c r="J756" s="285" t="s">
        <v>1753</v>
      </c>
      <c r="K756" s="107"/>
      <c r="L756" s="329">
        <f>'Punten per wedstrijd'!D527</f>
        <v>992.4</v>
      </c>
      <c r="M756" s="452" t="s">
        <v>1950</v>
      </c>
      <c r="N756" s="285" t="s">
        <v>1</v>
      </c>
      <c r="O756" s="107"/>
      <c r="P756" s="329">
        <f>'Punten per wedstrijd'!D710</f>
        <v>244.3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285" t="s">
        <v>33</v>
      </c>
      <c r="W756" s="107"/>
      <c r="X756" s="329">
        <f>'Punten per wedstrijd'!D120</f>
        <v>4776.4000000000005</v>
      </c>
      <c r="Y756" s="452" t="s">
        <v>1950</v>
      </c>
      <c r="Z756" s="107" t="s">
        <v>686</v>
      </c>
      <c r="AA756" s="107"/>
      <c r="AB756" s="329">
        <f>'Punten per wedstrijd'!D399</f>
        <v>771.00000000000011</v>
      </c>
      <c r="AC756" s="452" t="s">
        <v>1950</v>
      </c>
      <c r="AD756" s="285" t="s">
        <v>1661</v>
      </c>
      <c r="AE756" s="107"/>
      <c r="AF756" s="329">
        <f>'Punten per wedstrijd'!D589</f>
        <v>311.8</v>
      </c>
    </row>
    <row r="757" spans="1:32" s="3" customFormat="1" ht="15.75" customHeight="1">
      <c r="A757" s="452" t="s">
        <v>2169</v>
      </c>
      <c r="B757" s="107" t="s">
        <v>2732</v>
      </c>
      <c r="C757" s="107"/>
      <c r="D757" s="329">
        <f>'Punten per wedstrijd'!D1040</f>
        <v>5384.6</v>
      </c>
      <c r="E757" s="452" t="s">
        <v>2169</v>
      </c>
      <c r="F757" s="107" t="s">
        <v>153</v>
      </c>
      <c r="G757" s="107"/>
      <c r="H757" s="329">
        <f>'Punten per wedstrijd'!D163</f>
        <v>4358.1000000000004</v>
      </c>
      <c r="I757" s="452" t="s">
        <v>2169</v>
      </c>
      <c r="J757" s="285" t="s">
        <v>11</v>
      </c>
      <c r="K757" s="107"/>
      <c r="L757" s="329">
        <f>'Punten per wedstrijd'!D450</f>
        <v>987.50000000000011</v>
      </c>
      <c r="M757" s="452" t="s">
        <v>2169</v>
      </c>
      <c r="N757" s="284" t="s">
        <v>3642</v>
      </c>
      <c r="O757" s="107"/>
      <c r="P757" s="329">
        <f>'Punten per wedstrijd'!D835</f>
        <v>244.3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155</v>
      </c>
      <c r="W757" s="107"/>
      <c r="X757" s="329">
        <f>'Punten per wedstrijd'!D134</f>
        <v>4749.4999999999991</v>
      </c>
      <c r="Y757" s="452" t="s">
        <v>2169</v>
      </c>
      <c r="Z757" s="107" t="s">
        <v>180</v>
      </c>
      <c r="AA757" s="107"/>
      <c r="AB757" s="329">
        <f>'Punten per wedstrijd'!D410</f>
        <v>760.80000000000007</v>
      </c>
      <c r="AC757" s="452" t="s">
        <v>2169</v>
      </c>
      <c r="AD757" s="107" t="s">
        <v>2209</v>
      </c>
      <c r="AE757" s="107"/>
      <c r="AF757" s="329">
        <f>'Punten per wedstrijd'!D637</f>
        <v>310.75</v>
      </c>
    </row>
    <row r="758" spans="1:32" s="3" customFormat="1" ht="15.75" customHeight="1">
      <c r="A758" s="452" t="s">
        <v>2170</v>
      </c>
      <c r="B758" s="284" t="s">
        <v>3642</v>
      </c>
      <c r="C758" s="107"/>
      <c r="D758" s="329">
        <f>'Punten per wedstrijd'!D1115</f>
        <v>5372.6</v>
      </c>
      <c r="E758" s="452" t="s">
        <v>2170</v>
      </c>
      <c r="F758" s="285" t="s">
        <v>1667</v>
      </c>
      <c r="G758" s="107"/>
      <c r="H758" s="329">
        <f>'Punten per wedstrijd'!D208</f>
        <v>4331.6000000000004</v>
      </c>
      <c r="I758" s="452" t="s">
        <v>2170</v>
      </c>
      <c r="J758" s="107" t="s">
        <v>2716</v>
      </c>
      <c r="K758" s="107"/>
      <c r="L758" s="329">
        <f>'Punten per wedstrijd'!D456</f>
        <v>983.3</v>
      </c>
      <c r="M758" s="452" t="s">
        <v>2170</v>
      </c>
      <c r="N758" s="284" t="s">
        <v>3628</v>
      </c>
      <c r="O758" s="107"/>
      <c r="P758" s="329">
        <f>'Punten per wedstrijd'!D769</f>
        <v>244.3</v>
      </c>
      <c r="Q758" s="452" t="s">
        <v>2170</v>
      </c>
      <c r="R758" s="107" t="s">
        <v>2724</v>
      </c>
      <c r="S758" s="452"/>
      <c r="T758" s="329">
        <f>'Punten per wedstrijd'!D942</f>
        <v>0</v>
      </c>
      <c r="U758" s="452" t="s">
        <v>2170</v>
      </c>
      <c r="V758" s="285" t="s">
        <v>1658</v>
      </c>
      <c r="W758" s="107"/>
      <c r="X758" s="329">
        <f>'Punten per wedstrijd'!D35</f>
        <v>4715.1499999999996</v>
      </c>
      <c r="Y758" s="452" t="s">
        <v>2170</v>
      </c>
      <c r="Z758" s="284" t="s">
        <v>3621</v>
      </c>
      <c r="AA758" s="107"/>
      <c r="AB758" s="329">
        <f>'Punten per wedstrijd'!D323</f>
        <v>753.5</v>
      </c>
      <c r="AC758" s="452" t="s">
        <v>2170</v>
      </c>
      <c r="AD758" s="106" t="s">
        <v>1343</v>
      </c>
      <c r="AE758" s="107"/>
      <c r="AF758" s="329">
        <f>'Punten per wedstrijd'!D643</f>
        <v>309.89999999999998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2848</v>
      </c>
      <c r="G759" s="107"/>
      <c r="H759" s="329">
        <f>'Punten per wedstrijd'!D157</f>
        <v>4330.05</v>
      </c>
      <c r="I759" s="452" t="s">
        <v>2171</v>
      </c>
      <c r="J759" s="107" t="s">
        <v>2733</v>
      </c>
      <c r="K759" s="107"/>
      <c r="L759" s="329">
        <f>'Punten per wedstrijd'!D478</f>
        <v>974.9</v>
      </c>
      <c r="M759" s="452" t="s">
        <v>2171</v>
      </c>
      <c r="N759" s="107" t="s">
        <v>2720</v>
      </c>
      <c r="O759" s="107"/>
      <c r="P759" s="329">
        <f>'Punten per wedstrijd'!D728</f>
        <v>240.79999999999998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107" t="s">
        <v>2708</v>
      </c>
      <c r="W759" s="107"/>
      <c r="X759" s="329">
        <f>'Punten per wedstrijd'!D91</f>
        <v>4698.3499999999995</v>
      </c>
      <c r="Y759" s="452" t="s">
        <v>2171</v>
      </c>
      <c r="Z759" s="107" t="s">
        <v>3616</v>
      </c>
      <c r="AA759" s="107"/>
      <c r="AB759" s="329">
        <f>'Punten per wedstrijd'!D295</f>
        <v>753.19999999999982</v>
      </c>
      <c r="AC759" s="452" t="s">
        <v>2171</v>
      </c>
      <c r="AD759" s="107" t="s">
        <v>658</v>
      </c>
      <c r="AE759" s="107"/>
      <c r="AF759" s="329">
        <f>'Punten per wedstrijd'!D699</f>
        <v>308.39999999999998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5" t="s">
        <v>1657</v>
      </c>
      <c r="G760" s="107"/>
      <c r="H760" s="329">
        <f>'Punten per wedstrijd'!D145</f>
        <v>4308.3999999999996</v>
      </c>
      <c r="I760" s="452" t="s">
        <v>2172</v>
      </c>
      <c r="J760" s="285" t="s">
        <v>1658</v>
      </c>
      <c r="K760" s="107"/>
      <c r="L760" s="329">
        <f>'Punten per wedstrijd'!D455</f>
        <v>973.40000000000009</v>
      </c>
      <c r="M760" s="452" t="s">
        <v>2172</v>
      </c>
      <c r="N760" s="284" t="s">
        <v>3629</v>
      </c>
      <c r="O760" s="107"/>
      <c r="P760" s="329">
        <f>'Punten per wedstrijd'!D773</f>
        <v>239.19999999999996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107" t="s">
        <v>2832</v>
      </c>
      <c r="W760" s="107"/>
      <c r="X760" s="329">
        <f>'Punten per wedstrijd'!D111</f>
        <v>4682.7</v>
      </c>
      <c r="Y760" s="452" t="s">
        <v>2172</v>
      </c>
      <c r="Z760" s="107" t="s">
        <v>2715</v>
      </c>
      <c r="AA760" s="107"/>
      <c r="AB760" s="329">
        <f>'Punten per wedstrijd'!D343</f>
        <v>753.1</v>
      </c>
      <c r="AC760" s="452" t="s">
        <v>2172</v>
      </c>
      <c r="AD760" s="107" t="s">
        <v>653</v>
      </c>
      <c r="AE760" s="107"/>
      <c r="AF760" s="329">
        <f>'Punten per wedstrijd'!D666</f>
        <v>300.10000000000002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107" t="s">
        <v>686</v>
      </c>
      <c r="G761" s="107"/>
      <c r="H761" s="329">
        <f>'Punten per wedstrijd'!D259</f>
        <v>4305.2</v>
      </c>
      <c r="I761" s="452" t="s">
        <v>2173</v>
      </c>
      <c r="J761" s="285" t="s">
        <v>1656</v>
      </c>
      <c r="K761" s="107"/>
      <c r="L761" s="329">
        <f>'Punten per wedstrijd'!D431</f>
        <v>972.59999999999991</v>
      </c>
      <c r="M761" s="452" t="s">
        <v>2173</v>
      </c>
      <c r="N761" s="107" t="s">
        <v>2197</v>
      </c>
      <c r="O761" s="107"/>
      <c r="P761" s="329">
        <f>'Punten per wedstrijd'!D731</f>
        <v>237.29999999999998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2217</v>
      </c>
      <c r="W761" s="107"/>
      <c r="X761" s="329">
        <f>'Punten per wedstrijd'!D132</f>
        <v>4668.7500000000009</v>
      </c>
      <c r="Y761" s="452" t="s">
        <v>2173</v>
      </c>
      <c r="Z761" s="284" t="s">
        <v>3614</v>
      </c>
      <c r="AA761" s="107"/>
      <c r="AB761" s="329">
        <f>'Punten per wedstrijd'!D287</f>
        <v>752.8</v>
      </c>
      <c r="AC761" s="452" t="s">
        <v>2173</v>
      </c>
      <c r="AD761" s="285" t="s">
        <v>1753</v>
      </c>
      <c r="AE761" s="107"/>
      <c r="AF761" s="329">
        <f>'Punten per wedstrijd'!D667</f>
        <v>297.60000000000002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3617</v>
      </c>
      <c r="G762" s="107"/>
      <c r="H762" s="329">
        <f>'Punten per wedstrijd'!D160</f>
        <v>4272.7</v>
      </c>
      <c r="I762" s="452" t="s">
        <v>2174</v>
      </c>
      <c r="J762" s="285" t="s">
        <v>1671</v>
      </c>
      <c r="K762" s="107"/>
      <c r="L762" s="329">
        <f>'Punten per wedstrijd'!D549</f>
        <v>968.69999999999993</v>
      </c>
      <c r="M762" s="452" t="s">
        <v>2174</v>
      </c>
      <c r="N762" s="107" t="s">
        <v>638</v>
      </c>
      <c r="O762" s="107"/>
      <c r="P762" s="329">
        <f>'Punten per wedstrijd'!D808</f>
        <v>236.20000000000002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2718</v>
      </c>
      <c r="W762" s="107"/>
      <c r="X762" s="329">
        <f>'Punten per wedstrijd'!D115</f>
        <v>4650.2</v>
      </c>
      <c r="Y762" s="452" t="s">
        <v>2174</v>
      </c>
      <c r="Z762" s="107" t="s">
        <v>2721</v>
      </c>
      <c r="AA762" s="107"/>
      <c r="AB762" s="329">
        <f>'Punten per wedstrijd'!D404</f>
        <v>727.50000000000011</v>
      </c>
      <c r="AC762" s="452" t="s">
        <v>2174</v>
      </c>
      <c r="AD762" s="107" t="s">
        <v>683</v>
      </c>
      <c r="AE762" s="107"/>
      <c r="AF762" s="329">
        <f>'Punten per wedstrijd'!D661</f>
        <v>293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2727</v>
      </c>
      <c r="G763" s="107"/>
      <c r="H763" s="329">
        <f>'Punten per wedstrijd'!D268</f>
        <v>4233.7</v>
      </c>
      <c r="I763" s="452" t="s">
        <v>2175</v>
      </c>
      <c r="J763" s="284" t="s">
        <v>3641</v>
      </c>
      <c r="K763" s="107"/>
      <c r="L763" s="329">
        <f>'Punten per wedstrijd'!D547</f>
        <v>968</v>
      </c>
      <c r="M763" s="452" t="s">
        <v>2175</v>
      </c>
      <c r="N763" s="107" t="s">
        <v>2202</v>
      </c>
      <c r="O763" s="107"/>
      <c r="P763" s="329">
        <f>'Punten per wedstrijd'!D776</f>
        <v>235.5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7" t="s">
        <v>2714</v>
      </c>
      <c r="W763" s="107"/>
      <c r="X763" s="329">
        <f>'Punten per wedstrijd'!D110</f>
        <v>4599.5</v>
      </c>
      <c r="Y763" s="452" t="s">
        <v>2175</v>
      </c>
      <c r="Z763" s="284" t="s">
        <v>3622</v>
      </c>
      <c r="AA763" s="107"/>
      <c r="AB763" s="329">
        <f>'Punten per wedstrijd'!D325</f>
        <v>715.30000000000007</v>
      </c>
      <c r="AC763" s="452" t="s">
        <v>2175</v>
      </c>
      <c r="AD763" s="107" t="s">
        <v>2197</v>
      </c>
      <c r="AE763" s="107"/>
      <c r="AF763" s="329">
        <f>'Punten per wedstrijd'!D591</f>
        <v>292.70000000000005</v>
      </c>
    </row>
    <row r="764" spans="1:32" s="3" customFormat="1" ht="15.75" customHeight="1">
      <c r="A764" s="452" t="s">
        <v>2176</v>
      </c>
      <c r="B764" s="284" t="s">
        <v>3622</v>
      </c>
      <c r="C764" s="107"/>
      <c r="D764" s="329">
        <f>'Punten per wedstrijd'!D1025</f>
        <v>5290.15</v>
      </c>
      <c r="E764" s="452" t="s">
        <v>2176</v>
      </c>
      <c r="F764" s="284" t="s">
        <v>3614</v>
      </c>
      <c r="G764" s="107"/>
      <c r="H764" s="329">
        <f>'Punten per wedstrijd'!D147</f>
        <v>4220.5</v>
      </c>
      <c r="I764" s="452" t="s">
        <v>2176</v>
      </c>
      <c r="J764" s="107" t="s">
        <v>2714</v>
      </c>
      <c r="K764" s="107"/>
      <c r="L764" s="329">
        <f>'Punten per wedstrijd'!D530</f>
        <v>964.9</v>
      </c>
      <c r="M764" s="452" t="s">
        <v>2176</v>
      </c>
      <c r="N764" s="107" t="s">
        <v>2727</v>
      </c>
      <c r="O764" s="107"/>
      <c r="P764" s="329">
        <f>'Punten per wedstrijd'!D828</f>
        <v>234.4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107" t="s">
        <v>2707</v>
      </c>
      <c r="W764" s="107"/>
      <c r="X764" s="329">
        <f>'Punten per wedstrijd'!D19</f>
        <v>4591</v>
      </c>
      <c r="Y764" s="452" t="s">
        <v>2176</v>
      </c>
      <c r="Z764" s="107" t="s">
        <v>658</v>
      </c>
      <c r="AA764" s="107"/>
      <c r="AB764" s="329">
        <f>'Punten per wedstrijd'!D419</f>
        <v>715.3</v>
      </c>
      <c r="AC764" s="452" t="s">
        <v>2176</v>
      </c>
      <c r="AD764" s="107" t="s">
        <v>3616</v>
      </c>
      <c r="AE764" s="107"/>
      <c r="AF764" s="329">
        <f>'Punten per wedstrijd'!D575</f>
        <v>292.20000000000005</v>
      </c>
    </row>
    <row r="765" spans="1:32" s="3" customFormat="1" ht="15.75" customHeight="1">
      <c r="A765" s="452" t="s">
        <v>2177</v>
      </c>
      <c r="B765" s="107" t="s">
        <v>2714</v>
      </c>
      <c r="C765" s="107"/>
      <c r="D765" s="329">
        <f>'Punten per wedstrijd'!D1090</f>
        <v>5286.1</v>
      </c>
      <c r="E765" s="452" t="s">
        <v>2177</v>
      </c>
      <c r="F765" s="106" t="s">
        <v>1345</v>
      </c>
      <c r="G765" s="107"/>
      <c r="H765" s="329">
        <f>'Punten per wedstrijd'!D224</f>
        <v>4151.6000000000004</v>
      </c>
      <c r="I765" s="452" t="s">
        <v>2177</v>
      </c>
      <c r="J765" s="284" t="s">
        <v>3640</v>
      </c>
      <c r="K765" s="107"/>
      <c r="L765" s="329">
        <f>'Punten per wedstrijd'!D543</f>
        <v>957.20000000000027</v>
      </c>
      <c r="M765" s="452" t="s">
        <v>2177</v>
      </c>
      <c r="N765" s="107" t="s">
        <v>633</v>
      </c>
      <c r="O765" s="107"/>
      <c r="P765" s="329">
        <f>'Punten per wedstrijd'!D734</f>
        <v>232.89999999999998</v>
      </c>
      <c r="Q765" s="452" t="s">
        <v>2177</v>
      </c>
      <c r="R765" s="107" t="s">
        <v>2714</v>
      </c>
      <c r="S765" s="452"/>
      <c r="T765" s="329">
        <f>'Punten per wedstrijd'!D950</f>
        <v>0</v>
      </c>
      <c r="U765" s="452" t="s">
        <v>2177</v>
      </c>
      <c r="V765" s="107" t="s">
        <v>2729</v>
      </c>
      <c r="W765" s="107"/>
      <c r="X765" s="329">
        <f>'Punten per wedstrijd'!D133</f>
        <v>4585.7999999999993</v>
      </c>
      <c r="Y765" s="452" t="s">
        <v>2177</v>
      </c>
      <c r="Z765" s="107" t="s">
        <v>675</v>
      </c>
      <c r="AA765" s="107"/>
      <c r="AB765" s="329">
        <f>'Punten per wedstrijd'!D298</f>
        <v>712.4</v>
      </c>
      <c r="AC765" s="452" t="s">
        <v>2177</v>
      </c>
      <c r="AD765" s="284" t="s">
        <v>3620</v>
      </c>
      <c r="AE765" s="107"/>
      <c r="AF765" s="329">
        <f>'Punten per wedstrijd'!D597</f>
        <v>289.59999999999997</v>
      </c>
    </row>
    <row r="766" spans="1:32" s="3" customFormat="1" ht="15.75" customHeight="1">
      <c r="A766" s="452" t="s">
        <v>2178</v>
      </c>
      <c r="B766" s="107" t="s">
        <v>2720</v>
      </c>
      <c r="C766" s="107"/>
      <c r="D766" s="329">
        <f>'Punten per wedstrijd'!D1008</f>
        <v>5280.5</v>
      </c>
      <c r="E766" s="452" t="s">
        <v>2178</v>
      </c>
      <c r="F766" s="107" t="s">
        <v>675</v>
      </c>
      <c r="G766" s="107"/>
      <c r="H766" s="329">
        <f>'Punten per wedstrijd'!D158</f>
        <v>4138.9500000000007</v>
      </c>
      <c r="I766" s="452" t="s">
        <v>2178</v>
      </c>
      <c r="J766" s="107" t="s">
        <v>180</v>
      </c>
      <c r="K766" s="107"/>
      <c r="L766" s="329">
        <f>'Punten per wedstrijd'!D550</f>
        <v>955.30000000000007</v>
      </c>
      <c r="M766" s="452" t="s">
        <v>2178</v>
      </c>
      <c r="N766" s="285" t="s">
        <v>1665</v>
      </c>
      <c r="O766" s="107"/>
      <c r="P766" s="329">
        <f>'Punten per wedstrijd'!D724</f>
        <v>231.6</v>
      </c>
      <c r="Q766" s="452" t="s">
        <v>2178</v>
      </c>
      <c r="R766" s="107" t="s">
        <v>2832</v>
      </c>
      <c r="S766" s="452"/>
      <c r="T766" s="329">
        <f>'Punten per wedstrijd'!D951</f>
        <v>0</v>
      </c>
      <c r="U766" s="452" t="s">
        <v>2178</v>
      </c>
      <c r="V766" s="285" t="s">
        <v>23</v>
      </c>
      <c r="W766" s="107"/>
      <c r="X766" s="329">
        <f>'Punten per wedstrijd'!D80</f>
        <v>4570.3</v>
      </c>
      <c r="Y766" s="452" t="s">
        <v>2178</v>
      </c>
      <c r="Z766" s="107" t="s">
        <v>653</v>
      </c>
      <c r="AA766" s="107"/>
      <c r="AB766" s="329">
        <f>'Punten per wedstrijd'!D386</f>
        <v>702.19999999999993</v>
      </c>
      <c r="AC766" s="452" t="s">
        <v>2178</v>
      </c>
      <c r="AD766" s="107" t="s">
        <v>2711</v>
      </c>
      <c r="AE766" s="107"/>
      <c r="AF766" s="329">
        <f>'Punten per wedstrijd'!D614</f>
        <v>289.5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2734</v>
      </c>
      <c r="G767" s="107"/>
      <c r="H767" s="329">
        <f>'Punten per wedstrijd'!D232</f>
        <v>4125.5</v>
      </c>
      <c r="I767" s="452" t="s">
        <v>2179</v>
      </c>
      <c r="J767" s="284" t="s">
        <v>3629</v>
      </c>
      <c r="K767" s="107"/>
      <c r="L767" s="329">
        <f>'Punten per wedstrijd'!D493</f>
        <v>930.40000000000009</v>
      </c>
      <c r="M767" s="452" t="s">
        <v>2179</v>
      </c>
      <c r="N767" s="107" t="s">
        <v>639</v>
      </c>
      <c r="O767" s="107"/>
      <c r="P767" s="329">
        <f>'Punten per wedstrijd'!D739</f>
        <v>219.29999999999998</v>
      </c>
      <c r="Q767" s="452" t="s">
        <v>2179</v>
      </c>
      <c r="R767" s="284" t="s">
        <v>3637</v>
      </c>
      <c r="S767" s="452"/>
      <c r="T767" s="329">
        <f>'Punten per wedstrijd'!D952</f>
        <v>0</v>
      </c>
      <c r="U767" s="452" t="s">
        <v>2179</v>
      </c>
      <c r="V767" s="107" t="s">
        <v>682</v>
      </c>
      <c r="W767" s="107"/>
      <c r="X767" s="329">
        <f>'Punten per wedstrijd'!D90</f>
        <v>4547.6999999999989</v>
      </c>
      <c r="Y767" s="452" t="s">
        <v>2179</v>
      </c>
      <c r="Z767" s="284" t="s">
        <v>3629</v>
      </c>
      <c r="AA767" s="107"/>
      <c r="AB767" s="329">
        <f>'Punten per wedstrijd'!D353</f>
        <v>701.99999999999989</v>
      </c>
      <c r="AC767" s="452" t="s">
        <v>2179</v>
      </c>
      <c r="AD767" s="107" t="s">
        <v>155</v>
      </c>
      <c r="AE767" s="107"/>
      <c r="AF767" s="329">
        <f>'Punten per wedstrijd'!D694</f>
        <v>284.89999999999998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284" t="s">
        <v>3620</v>
      </c>
      <c r="G768" s="107"/>
      <c r="H768" s="329">
        <f>'Punten per wedstrijd'!D177</f>
        <v>4120.2000000000007</v>
      </c>
      <c r="I768" s="452" t="s">
        <v>2180</v>
      </c>
      <c r="J768" s="285" t="s">
        <v>23</v>
      </c>
      <c r="K768" s="107"/>
      <c r="L768" s="329">
        <f>'Punten per wedstrijd'!D500</f>
        <v>929.8</v>
      </c>
      <c r="M768" s="452" t="s">
        <v>2180</v>
      </c>
      <c r="N768" s="284" t="s">
        <v>3633</v>
      </c>
      <c r="O768" s="107"/>
      <c r="P768" s="329">
        <f>'Punten per wedstrijd'!D787</f>
        <v>217.10000000000002</v>
      </c>
      <c r="Q768" s="452" t="s">
        <v>2180</v>
      </c>
      <c r="R768" s="284" t="s">
        <v>3638</v>
      </c>
      <c r="S768" s="452"/>
      <c r="T768" s="329">
        <f>'Punten per wedstrijd'!D953</f>
        <v>0</v>
      </c>
      <c r="U768" s="452" t="s">
        <v>2180</v>
      </c>
      <c r="V768" s="106" t="s">
        <v>1344</v>
      </c>
      <c r="W768" s="107"/>
      <c r="X768" s="329">
        <f>'Punten per wedstrijd'!D33</f>
        <v>4541.8</v>
      </c>
      <c r="Y768" s="452" t="s">
        <v>2180</v>
      </c>
      <c r="Z768" s="284" t="s">
        <v>3615</v>
      </c>
      <c r="AA768" s="107"/>
      <c r="AB768" s="329">
        <f>'Punten per wedstrijd'!D293</f>
        <v>696.8</v>
      </c>
      <c r="AC768" s="452" t="s">
        <v>2180</v>
      </c>
      <c r="AD768" s="285" t="s">
        <v>31</v>
      </c>
      <c r="AE768" s="107"/>
      <c r="AF768" s="329">
        <f>'Punten per wedstrijd'!D674</f>
        <v>284.75</v>
      </c>
    </row>
    <row r="769" spans="1:32" s="3" customFormat="1" ht="15.75" customHeight="1">
      <c r="A769" s="452" t="s">
        <v>2181</v>
      </c>
      <c r="B769" s="107" t="s">
        <v>3631</v>
      </c>
      <c r="C769" s="107"/>
      <c r="D769" s="329">
        <f>'Punten per wedstrijd'!D1059</f>
        <v>5244.5</v>
      </c>
      <c r="E769" s="452" t="s">
        <v>2181</v>
      </c>
      <c r="F769" s="107" t="s">
        <v>2201</v>
      </c>
      <c r="G769" s="107"/>
      <c r="H769" s="329">
        <f>'Punten per wedstrijd'!D190</f>
        <v>4116.5000000000009</v>
      </c>
      <c r="I769" s="452" t="s">
        <v>2181</v>
      </c>
      <c r="J769" s="107" t="s">
        <v>3616</v>
      </c>
      <c r="K769" s="107"/>
      <c r="L769" s="329">
        <f>'Punten per wedstrijd'!D435</f>
        <v>909.7</v>
      </c>
      <c r="M769" s="452" t="s">
        <v>2181</v>
      </c>
      <c r="N769" s="107" t="s">
        <v>2721</v>
      </c>
      <c r="O769" s="107"/>
      <c r="P769" s="329">
        <f>'Punten per wedstrijd'!D824</f>
        <v>215.60000000000002</v>
      </c>
      <c r="Q769" s="452" t="s">
        <v>2181</v>
      </c>
      <c r="R769" s="107" t="s">
        <v>2718</v>
      </c>
      <c r="S769" s="452"/>
      <c r="T769" s="329">
        <f>'Punten per wedstrijd'!D955</f>
        <v>0</v>
      </c>
      <c r="U769" s="452" t="s">
        <v>2181</v>
      </c>
      <c r="V769" s="284" t="s">
        <v>3620</v>
      </c>
      <c r="W769" s="107"/>
      <c r="X769" s="329">
        <f>'Punten per wedstrijd'!D37</f>
        <v>4523.8</v>
      </c>
      <c r="Y769" s="452" t="s">
        <v>2181</v>
      </c>
      <c r="Z769" s="107" t="s">
        <v>2732</v>
      </c>
      <c r="AA769" s="107"/>
      <c r="AB769" s="329">
        <f>'Punten per wedstrijd'!D340</f>
        <v>693.4</v>
      </c>
      <c r="AC769" s="452" t="s">
        <v>2181</v>
      </c>
      <c r="AD769" s="284" t="s">
        <v>3637</v>
      </c>
      <c r="AE769" s="107"/>
      <c r="AF769" s="329">
        <f>'Punten per wedstrijd'!D672</f>
        <v>270.5</v>
      </c>
    </row>
    <row r="770" spans="1:32" s="3" customFormat="1" ht="15.75" customHeight="1">
      <c r="A770" s="452" t="s">
        <v>2182</v>
      </c>
      <c r="B770" s="107" t="s">
        <v>2734</v>
      </c>
      <c r="C770" s="107"/>
      <c r="D770" s="329">
        <f>'Punten per wedstrijd'!D1072</f>
        <v>5226.3</v>
      </c>
      <c r="E770" s="452" t="s">
        <v>2182</v>
      </c>
      <c r="F770" s="107" t="s">
        <v>2220</v>
      </c>
      <c r="G770" s="107"/>
      <c r="H770" s="329">
        <f>'Punten per wedstrijd'!D193</f>
        <v>4112.3</v>
      </c>
      <c r="I770" s="452" t="s">
        <v>2182</v>
      </c>
      <c r="J770" s="107" t="s">
        <v>700</v>
      </c>
      <c r="K770" s="107"/>
      <c r="L770" s="329">
        <f>'Punten per wedstrijd'!D484</f>
        <v>905.1</v>
      </c>
      <c r="M770" s="452" t="s">
        <v>2182</v>
      </c>
      <c r="N770" s="107" t="s">
        <v>3631</v>
      </c>
      <c r="O770" s="107"/>
      <c r="P770" s="329">
        <f>'Punten per wedstrijd'!D779</f>
        <v>211.8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107" t="s">
        <v>2726</v>
      </c>
      <c r="W770" s="107"/>
      <c r="X770" s="329">
        <f>'Punten per wedstrijd'!D70</f>
        <v>4514.95</v>
      </c>
      <c r="Y770" s="452" t="s">
        <v>2182</v>
      </c>
      <c r="Z770" s="107" t="s">
        <v>633</v>
      </c>
      <c r="AA770" s="107"/>
      <c r="AB770" s="329">
        <f>'Punten per wedstrijd'!D314</f>
        <v>690.50000000000011</v>
      </c>
      <c r="AC770" s="452" t="s">
        <v>2182</v>
      </c>
      <c r="AD770" s="107" t="s">
        <v>141</v>
      </c>
      <c r="AE770" s="107"/>
      <c r="AF770" s="329">
        <f>'Punten per wedstrijd'!D626</f>
        <v>267.7</v>
      </c>
    </row>
    <row r="771" spans="1:32" s="3" customFormat="1" ht="15.75" customHeight="1">
      <c r="A771" s="452" t="s">
        <v>2183</v>
      </c>
      <c r="B771" s="284" t="s">
        <v>3620</v>
      </c>
      <c r="C771" s="107"/>
      <c r="D771" s="329">
        <f>'Punten per wedstrijd'!D1017</f>
        <v>5222.8999999999987</v>
      </c>
      <c r="E771" s="452" t="s">
        <v>2183</v>
      </c>
      <c r="F771" s="107" t="s">
        <v>162</v>
      </c>
      <c r="G771" s="107"/>
      <c r="H771" s="329">
        <f>'Punten per wedstrijd'!D189</f>
        <v>4091.8</v>
      </c>
      <c r="I771" s="452" t="s">
        <v>2183</v>
      </c>
      <c r="J771" s="107" t="s">
        <v>2732</v>
      </c>
      <c r="K771" s="107"/>
      <c r="L771" s="329">
        <f>'Punten per wedstrijd'!D480</f>
        <v>897.49999999999989</v>
      </c>
      <c r="M771" s="452" t="s">
        <v>2183</v>
      </c>
      <c r="N771" s="106" t="s">
        <v>1342</v>
      </c>
      <c r="O771" s="107"/>
      <c r="P771" s="329">
        <f>'Punten per wedstrijd'!D716</f>
        <v>211.1</v>
      </c>
      <c r="Q771" s="452" t="s">
        <v>2183</v>
      </c>
      <c r="R771" s="107" t="s">
        <v>3679</v>
      </c>
      <c r="S771" s="452"/>
      <c r="T771" s="329">
        <f>'Punten per wedstrijd'!D958</f>
        <v>0</v>
      </c>
      <c r="U771" s="452" t="s">
        <v>2183</v>
      </c>
      <c r="V771" s="285" t="s">
        <v>1656</v>
      </c>
      <c r="W771" s="107"/>
      <c r="X771" s="329">
        <f>'Punten per wedstrijd'!D11</f>
        <v>4508.3499999999995</v>
      </c>
      <c r="Y771" s="452" t="s">
        <v>2183</v>
      </c>
      <c r="Z771" s="285" t="s">
        <v>1667</v>
      </c>
      <c r="AA771" s="107"/>
      <c r="AB771" s="329">
        <f>'Punten per wedstrijd'!D348</f>
        <v>688.19999999999993</v>
      </c>
      <c r="AC771" s="452" t="s">
        <v>2183</v>
      </c>
      <c r="AD771" s="285" t="s">
        <v>1655</v>
      </c>
      <c r="AE771" s="107"/>
      <c r="AF771" s="329">
        <f>'Punten per wedstrijd'!D700</f>
        <v>256.2</v>
      </c>
    </row>
    <row r="772" spans="1:32" s="3" customFormat="1" ht="15.75" customHeight="1">
      <c r="A772" s="452" t="s">
        <v>2184</v>
      </c>
      <c r="B772" s="284" t="s">
        <v>3617</v>
      </c>
      <c r="C772" s="107"/>
      <c r="D772" s="329">
        <f>'Punten per wedstrijd'!D1000</f>
        <v>5171.8</v>
      </c>
      <c r="E772" s="452" t="s">
        <v>2184</v>
      </c>
      <c r="F772" s="284" t="s">
        <v>3624</v>
      </c>
      <c r="G772" s="107"/>
      <c r="H772" s="329">
        <f>'Punten per wedstrijd'!D191</f>
        <v>4082.8</v>
      </c>
      <c r="I772" s="452" t="s">
        <v>2184</v>
      </c>
      <c r="J772" s="284" t="s">
        <v>3619</v>
      </c>
      <c r="K772" s="107"/>
      <c r="L772" s="329">
        <f>'Punten per wedstrijd'!D447</f>
        <v>875</v>
      </c>
      <c r="M772" s="452" t="s">
        <v>2184</v>
      </c>
      <c r="N772" s="107" t="s">
        <v>2198</v>
      </c>
      <c r="O772" s="107"/>
      <c r="P772" s="329">
        <f>'Punten per wedstrijd'!D788</f>
        <v>207.2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285" t="s">
        <v>1657</v>
      </c>
      <c r="W772" s="107"/>
      <c r="X772" s="329">
        <f>'Punten per wedstrijd'!D5</f>
        <v>4469.6500000000005</v>
      </c>
      <c r="Y772" s="452" t="s">
        <v>2184</v>
      </c>
      <c r="Z772" s="107" t="s">
        <v>2193</v>
      </c>
      <c r="AA772" s="107"/>
      <c r="AB772" s="329">
        <f>'Punten per wedstrijd'!D347</f>
        <v>672.6</v>
      </c>
      <c r="AC772" s="452" t="s">
        <v>2184</v>
      </c>
      <c r="AD772" s="285" t="s">
        <v>1649</v>
      </c>
      <c r="AE772" s="107"/>
      <c r="AF772" s="329">
        <f>'Punten per wedstrijd'!D669</f>
        <v>254.7</v>
      </c>
    </row>
    <row r="773" spans="1:32" s="3" customFormat="1" ht="15.75" customHeight="1">
      <c r="A773" s="452" t="s">
        <v>2185</v>
      </c>
      <c r="B773" s="107" t="s">
        <v>2716</v>
      </c>
      <c r="C773" s="107"/>
      <c r="D773" s="329">
        <f>'Punten per wedstrijd'!D1016</f>
        <v>5044.2</v>
      </c>
      <c r="E773" s="452" t="s">
        <v>2185</v>
      </c>
      <c r="F773" s="107" t="s">
        <v>3679</v>
      </c>
      <c r="G773" s="107"/>
      <c r="H773" s="329">
        <f>'Punten per wedstrijd'!D258</f>
        <v>3983.4</v>
      </c>
      <c r="I773" s="452" t="s">
        <v>2185</v>
      </c>
      <c r="J773" s="107" t="s">
        <v>2209</v>
      </c>
      <c r="K773" s="107"/>
      <c r="L773" s="329">
        <f>'Punten per wedstrijd'!D497</f>
        <v>873.30000000000007</v>
      </c>
      <c r="M773" s="452" t="s">
        <v>2185</v>
      </c>
      <c r="N773" s="284" t="s">
        <v>3641</v>
      </c>
      <c r="O773" s="107"/>
      <c r="P773" s="329">
        <f>'Punten per wedstrijd'!D827</f>
        <v>206.80000000000004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141</v>
      </c>
      <c r="W773" s="107"/>
      <c r="X773" s="329">
        <f>'Punten per wedstrijd'!D66</f>
        <v>4458.5</v>
      </c>
      <c r="Y773" s="452" t="s">
        <v>2185</v>
      </c>
      <c r="Z773" s="107" t="s">
        <v>2729</v>
      </c>
      <c r="AA773" s="107"/>
      <c r="AB773" s="329">
        <f>'Punten per wedstrijd'!D413</f>
        <v>669.19999999999993</v>
      </c>
      <c r="AC773" s="452" t="s">
        <v>2185</v>
      </c>
      <c r="AD773" s="284" t="s">
        <v>3638</v>
      </c>
      <c r="AE773" s="107"/>
      <c r="AF773" s="329">
        <f>'Punten per wedstrijd'!D673</f>
        <v>253.8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5" t="s">
        <v>1690</v>
      </c>
      <c r="G774" s="107"/>
      <c r="H774" s="329">
        <f>'Punten per wedstrijd'!D244</f>
        <v>3972.85</v>
      </c>
      <c r="I774" s="452" t="s">
        <v>2186</v>
      </c>
      <c r="J774" s="106" t="s">
        <v>1346</v>
      </c>
      <c r="K774" s="107"/>
      <c r="L774" s="329">
        <f>'Punten per wedstrijd'!D426</f>
        <v>867.10000000000014</v>
      </c>
      <c r="M774" s="452" t="s">
        <v>2186</v>
      </c>
      <c r="N774" s="285" t="s">
        <v>37</v>
      </c>
      <c r="O774" s="107"/>
      <c r="P774" s="329">
        <f>'Punten per wedstrijd'!D821</f>
        <v>206.4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107" t="s">
        <v>683</v>
      </c>
      <c r="W774" s="107"/>
      <c r="X774" s="329">
        <f>'Punten per wedstrijd'!D101</f>
        <v>4380.7999999999993</v>
      </c>
      <c r="Y774" s="452" t="s">
        <v>2186</v>
      </c>
      <c r="Z774" s="285" t="s">
        <v>1753</v>
      </c>
      <c r="AA774" s="107"/>
      <c r="AB774" s="329">
        <f>'Punten per wedstrijd'!D387</f>
        <v>668.9</v>
      </c>
      <c r="AC774" s="452" t="s">
        <v>2186</v>
      </c>
      <c r="AD774" s="285" t="s">
        <v>1658</v>
      </c>
      <c r="AE774" s="107"/>
      <c r="AF774" s="329">
        <f>'Punten per wedstrijd'!D595</f>
        <v>251.3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2717</v>
      </c>
      <c r="G775" s="107"/>
      <c r="H775" s="329">
        <f>'Punten per wedstrijd'!D154</f>
        <v>3970.3000000000006</v>
      </c>
      <c r="I775" s="452" t="s">
        <v>2187</v>
      </c>
      <c r="J775" s="285" t="s">
        <v>1649</v>
      </c>
      <c r="K775" s="107"/>
      <c r="L775" s="329">
        <f>'Punten per wedstrijd'!D529</f>
        <v>859.4</v>
      </c>
      <c r="M775" s="452" t="s">
        <v>2187</v>
      </c>
      <c r="N775" s="284" t="s">
        <v>3639</v>
      </c>
      <c r="O775" s="107"/>
      <c r="P775" s="329">
        <f>'Punten per wedstrijd'!D817</f>
        <v>205.49999999999994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285" t="s">
        <v>1690</v>
      </c>
      <c r="W775" s="107"/>
      <c r="X775" s="329">
        <f>'Punten per wedstrijd'!D104</f>
        <v>4326.8999999999996</v>
      </c>
      <c r="Y775" s="452" t="s">
        <v>2187</v>
      </c>
      <c r="Z775" s="285" t="s">
        <v>1654</v>
      </c>
      <c r="AA775" s="107"/>
      <c r="AB775" s="329">
        <f>'Punten per wedstrijd'!D326</f>
        <v>665.3</v>
      </c>
      <c r="AC775" s="452" t="s">
        <v>2187</v>
      </c>
      <c r="AD775" s="107" t="s">
        <v>686</v>
      </c>
      <c r="AE775" s="107"/>
      <c r="AF775" s="329">
        <f>'Punten per wedstrijd'!D679</f>
        <v>249.70000000000002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5" t="s">
        <v>1658</v>
      </c>
      <c r="G776" s="107"/>
      <c r="H776" s="329">
        <f>'Punten per wedstrijd'!D175</f>
        <v>3942.6000000000004</v>
      </c>
      <c r="I776" s="452" t="s">
        <v>2188</v>
      </c>
      <c r="J776" s="107" t="s">
        <v>675</v>
      </c>
      <c r="K776" s="107"/>
      <c r="L776" s="329">
        <f>'Punten per wedstrijd'!D438</f>
        <v>854.99999999999989</v>
      </c>
      <c r="M776" s="452" t="s">
        <v>2188</v>
      </c>
      <c r="N776" s="107" t="s">
        <v>2713</v>
      </c>
      <c r="O776" s="107"/>
      <c r="P776" s="329">
        <f>'Punten per wedstrijd'!D785</f>
        <v>201.6</v>
      </c>
      <c r="Q776" s="452" t="s">
        <v>2188</v>
      </c>
      <c r="R776" s="284" t="s">
        <v>3640</v>
      </c>
      <c r="S776" s="452"/>
      <c r="T776" s="329">
        <f>'Punten per wedstrijd'!D963</f>
        <v>0</v>
      </c>
      <c r="U776" s="452" t="s">
        <v>2188</v>
      </c>
      <c r="V776" s="107" t="s">
        <v>669</v>
      </c>
      <c r="W776" s="107"/>
      <c r="X776" s="329">
        <f>'Punten per wedstrijd'!D97</f>
        <v>4319.8500000000004</v>
      </c>
      <c r="Y776" s="452" t="s">
        <v>2188</v>
      </c>
      <c r="Z776" s="284" t="s">
        <v>3617</v>
      </c>
      <c r="AA776" s="107"/>
      <c r="AB776" s="329">
        <f>'Punten per wedstrijd'!D300</f>
        <v>661.19999999999993</v>
      </c>
      <c r="AC776" s="452" t="s">
        <v>2188</v>
      </c>
      <c r="AD776" s="107" t="s">
        <v>2200</v>
      </c>
      <c r="AE776" s="107"/>
      <c r="AF776" s="329">
        <f>'Punten per wedstrijd'!D616</f>
        <v>248.29999999999998</v>
      </c>
    </row>
    <row r="777" spans="1:32" s="3" customFormat="1" ht="15.75" customHeight="1">
      <c r="A777" s="452" t="s">
        <v>2189</v>
      </c>
      <c r="B777" s="284" t="s">
        <v>3639</v>
      </c>
      <c r="C777" s="107"/>
      <c r="D777" s="329">
        <f>'Punten per wedstrijd'!D1097</f>
        <v>4988.8000000000011</v>
      </c>
      <c r="E777" s="452" t="s">
        <v>2189</v>
      </c>
      <c r="F777" s="284" t="s">
        <v>3636</v>
      </c>
      <c r="G777" s="107"/>
      <c r="H777" s="329">
        <f>'Punten per wedstrijd'!D243</f>
        <v>3806.1000000000004</v>
      </c>
      <c r="I777" s="452" t="s">
        <v>2189</v>
      </c>
      <c r="J777" s="107" t="s">
        <v>2220</v>
      </c>
      <c r="K777" s="107"/>
      <c r="L777" s="329">
        <f>'Punten per wedstrijd'!D473</f>
        <v>826.6</v>
      </c>
      <c r="M777" s="452" t="s">
        <v>2189</v>
      </c>
      <c r="N777" s="107" t="s">
        <v>2732</v>
      </c>
      <c r="O777" s="107"/>
      <c r="P777" s="329">
        <f>'Punten per wedstrijd'!D760</f>
        <v>190.29999999999998</v>
      </c>
      <c r="Q777" s="452" t="s">
        <v>2189</v>
      </c>
      <c r="R777" s="107" t="s">
        <v>2721</v>
      </c>
      <c r="S777" s="452"/>
      <c r="T777" s="329">
        <f>'Punten per wedstrijd'!D964</f>
        <v>0</v>
      </c>
      <c r="U777" s="452" t="s">
        <v>2189</v>
      </c>
      <c r="V777" s="284" t="s">
        <v>3621</v>
      </c>
      <c r="W777" s="107"/>
      <c r="X777" s="329">
        <f>'Punten per wedstrijd'!D43</f>
        <v>4315.3999999999996</v>
      </c>
      <c r="Y777" s="452" t="s">
        <v>2189</v>
      </c>
      <c r="Z777" s="107" t="s">
        <v>2727</v>
      </c>
      <c r="AA777" s="107"/>
      <c r="AB777" s="329">
        <f>'Punten per wedstrijd'!D408</f>
        <v>660</v>
      </c>
      <c r="AC777" s="452" t="s">
        <v>2189</v>
      </c>
      <c r="AD777" s="284" t="s">
        <v>3629</v>
      </c>
      <c r="AE777" s="107"/>
      <c r="AF777" s="329">
        <f>'Punten per wedstrijd'!D633</f>
        <v>243.8</v>
      </c>
    </row>
    <row r="778" spans="1:32" s="3" customFormat="1" ht="15.75" customHeight="1">
      <c r="A778" s="452" t="s">
        <v>2190</v>
      </c>
      <c r="B778" s="107" t="s">
        <v>2729</v>
      </c>
      <c r="C778" s="107"/>
      <c r="D778" s="329">
        <f>'Punten per wedstrijd'!D1113</f>
        <v>4962.3</v>
      </c>
      <c r="E778" s="452" t="s">
        <v>2190</v>
      </c>
      <c r="F778" s="285" t="s">
        <v>1</v>
      </c>
      <c r="G778" s="107"/>
      <c r="H778" s="329">
        <f>'Punten per wedstrijd'!D150</f>
        <v>3801.4</v>
      </c>
      <c r="I778" s="452" t="s">
        <v>2190</v>
      </c>
      <c r="J778" s="107" t="s">
        <v>3679</v>
      </c>
      <c r="K778" s="107"/>
      <c r="L778" s="329">
        <f>'Punten per wedstrijd'!D538</f>
        <v>815.8</v>
      </c>
      <c r="M778" s="452" t="s">
        <v>2190</v>
      </c>
      <c r="N778" s="107" t="s">
        <v>2201</v>
      </c>
      <c r="O778" s="107"/>
      <c r="P778" s="329">
        <f>'Punten per wedstrijd'!D750</f>
        <v>185.99999999999997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107" t="s">
        <v>2721</v>
      </c>
      <c r="W778" s="107"/>
      <c r="X778" s="329">
        <f>'Punten per wedstrijd'!D124</f>
        <v>4243.3500000000004</v>
      </c>
      <c r="Y778" s="452" t="s">
        <v>2190</v>
      </c>
      <c r="Z778" s="285" t="s">
        <v>1658</v>
      </c>
      <c r="AA778" s="107"/>
      <c r="AB778" s="329">
        <f>'Punten per wedstrijd'!D315</f>
        <v>655.55000000000007</v>
      </c>
      <c r="AC778" s="452" t="s">
        <v>2190</v>
      </c>
      <c r="AD778" s="107" t="s">
        <v>675</v>
      </c>
      <c r="AE778" s="107"/>
      <c r="AF778" s="329">
        <f>'Punten per wedstrijd'!D578</f>
        <v>242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107" t="s">
        <v>633</v>
      </c>
      <c r="G779" s="107"/>
      <c r="H779" s="329">
        <f>'Punten per wedstrijd'!D174</f>
        <v>3796.2</v>
      </c>
      <c r="I779" s="452" t="s">
        <v>2191</v>
      </c>
      <c r="J779" s="107" t="s">
        <v>686</v>
      </c>
      <c r="K779" s="107"/>
      <c r="L779" s="329">
        <f>'Punten per wedstrijd'!D539</f>
        <v>814.30000000000007</v>
      </c>
      <c r="M779" s="452" t="s">
        <v>2191</v>
      </c>
      <c r="N779" s="107" t="s">
        <v>694</v>
      </c>
      <c r="O779" s="107"/>
      <c r="P779" s="329">
        <f>'Punten per wedstrijd'!D816</f>
        <v>182.8</v>
      </c>
      <c r="Q779" s="452" t="s">
        <v>2191</v>
      </c>
      <c r="R779" s="107" t="s">
        <v>2722</v>
      </c>
      <c r="S779" s="452"/>
      <c r="T779" s="329">
        <f>'Punten per wedstrijd'!D966</f>
        <v>0</v>
      </c>
      <c r="U779" s="452" t="s">
        <v>2191</v>
      </c>
      <c r="V779" s="107" t="s">
        <v>2196</v>
      </c>
      <c r="W779" s="107"/>
      <c r="X779" s="329">
        <f>'Punten per wedstrijd'!D22</f>
        <v>4191.8499999999995</v>
      </c>
      <c r="Y779" s="452" t="s">
        <v>2191</v>
      </c>
      <c r="Z779" s="107" t="s">
        <v>2714</v>
      </c>
      <c r="AA779" s="107"/>
      <c r="AB779" s="329">
        <f>'Punten per wedstrijd'!D390</f>
        <v>654.20000000000005</v>
      </c>
      <c r="AC779" s="452" t="s">
        <v>2191</v>
      </c>
      <c r="AD779" s="107" t="s">
        <v>639</v>
      </c>
      <c r="AE779" s="107"/>
      <c r="AF779" s="329">
        <f>'Punten per wedstrijd'!D599</f>
        <v>238.55</v>
      </c>
    </row>
    <row r="780" spans="1:32" s="3" customFormat="1" ht="15.75" customHeight="1">
      <c r="A780" s="452" t="s">
        <v>2192</v>
      </c>
      <c r="B780" s="284" t="s">
        <v>3649</v>
      </c>
      <c r="C780" s="107"/>
      <c r="D780" s="329">
        <f>'Punten per wedstrijd'!D1020</f>
        <v>4780.6000000000004</v>
      </c>
      <c r="E780" s="452" t="s">
        <v>2192</v>
      </c>
      <c r="F780" s="284" t="s">
        <v>3641</v>
      </c>
      <c r="G780" s="107"/>
      <c r="H780" s="329">
        <f>'Punten per wedstrijd'!D267</f>
        <v>3742.4</v>
      </c>
      <c r="I780" s="452" t="s">
        <v>2192</v>
      </c>
      <c r="J780" s="284" t="s">
        <v>3636</v>
      </c>
      <c r="K780" s="107"/>
      <c r="L780" s="329">
        <f>'Punten per wedstrijd'!D523</f>
        <v>806.9</v>
      </c>
      <c r="M780" s="452" t="s">
        <v>2192</v>
      </c>
      <c r="N780" s="107" t="s">
        <v>2212</v>
      </c>
      <c r="O780" s="107"/>
      <c r="P780" s="329">
        <f>'Punten per wedstrijd'!D726</f>
        <v>179.29999999999998</v>
      </c>
      <c r="Q780" s="452" t="s">
        <v>2192</v>
      </c>
      <c r="R780" s="107" t="s">
        <v>2727</v>
      </c>
      <c r="S780" s="452"/>
      <c r="T780" s="329">
        <f>'Punten per wedstrijd'!D968</f>
        <v>0</v>
      </c>
      <c r="U780" s="452" t="s">
        <v>2192</v>
      </c>
      <c r="V780" s="285" t="s">
        <v>11</v>
      </c>
      <c r="W780" s="107"/>
      <c r="X780" s="329">
        <f>'Punten per wedstrijd'!D30</f>
        <v>4178.7</v>
      </c>
      <c r="Y780" s="452" t="s">
        <v>2192</v>
      </c>
      <c r="Z780" s="106" t="s">
        <v>1346</v>
      </c>
      <c r="AA780" s="107"/>
      <c r="AB780" s="329">
        <f>'Punten per wedstrijd'!D286</f>
        <v>647.80000000000007</v>
      </c>
      <c r="AC780" s="452" t="s">
        <v>2192</v>
      </c>
      <c r="AD780" s="107" t="s">
        <v>2714</v>
      </c>
      <c r="AE780" s="107"/>
      <c r="AF780" s="329">
        <f>'Punten per wedstrijd'!D670</f>
        <v>236.09999999999997</v>
      </c>
    </row>
    <row r="781" spans="1:32" s="3" customFormat="1" ht="15.75" customHeight="1">
      <c r="A781" s="452" t="s">
        <v>2303</v>
      </c>
      <c r="B781" s="107" t="s">
        <v>2717</v>
      </c>
      <c r="C781" s="107"/>
      <c r="D781" s="329">
        <f>'Punten per wedstrijd'!D994</f>
        <v>4639.2000000000007</v>
      </c>
      <c r="E781" s="452" t="s">
        <v>2303</v>
      </c>
      <c r="F781" s="107" t="s">
        <v>2730</v>
      </c>
      <c r="G781" s="107"/>
      <c r="H781" s="329">
        <f>'Punten per wedstrijd'!D276</f>
        <v>3715.7</v>
      </c>
      <c r="I781" s="452" t="s">
        <v>2303</v>
      </c>
      <c r="J781" s="284" t="s">
        <v>3617</v>
      </c>
      <c r="K781" s="107"/>
      <c r="L781" s="329">
        <f>'Punten per wedstrijd'!D440</f>
        <v>798.8</v>
      </c>
      <c r="M781" s="452" t="s">
        <v>2303</v>
      </c>
      <c r="N781" s="285" t="s">
        <v>1667</v>
      </c>
      <c r="O781" s="107"/>
      <c r="P781" s="329">
        <f>'Punten per wedstrijd'!D768</f>
        <v>177.9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285" t="s">
        <v>1753</v>
      </c>
      <c r="W781" s="107"/>
      <c r="X781" s="329">
        <f>'Punten per wedstrijd'!D107</f>
        <v>4176.45</v>
      </c>
      <c r="Y781" s="452" t="s">
        <v>2303</v>
      </c>
      <c r="Z781" s="285" t="s">
        <v>1665</v>
      </c>
      <c r="AA781" s="107"/>
      <c r="AB781" s="329">
        <f>'Punten per wedstrijd'!D304</f>
        <v>638.90000000000009</v>
      </c>
      <c r="AC781" s="452" t="s">
        <v>2303</v>
      </c>
      <c r="AD781" s="285" t="s">
        <v>1653</v>
      </c>
      <c r="AE781" s="107"/>
      <c r="AF781" s="329">
        <f>'Punten per wedstrijd'!D581</f>
        <v>232.4</v>
      </c>
    </row>
    <row r="782" spans="1:32" s="3" customFormat="1" ht="15.75" customHeight="1">
      <c r="A782" s="452" t="s">
        <v>2304</v>
      </c>
      <c r="B782" s="284" t="s">
        <v>3629</v>
      </c>
      <c r="C782" s="107"/>
      <c r="D782" s="329">
        <f>'Punten per wedstrijd'!D1053</f>
        <v>4637.5000000000009</v>
      </c>
      <c r="E782" s="452" t="s">
        <v>2304</v>
      </c>
      <c r="F782" s="284" t="s">
        <v>3629</v>
      </c>
      <c r="G782" s="107"/>
      <c r="H782" s="329">
        <f>'Punten per wedstrijd'!D213</f>
        <v>3658.0999999999995</v>
      </c>
      <c r="I782" s="452" t="s">
        <v>2304</v>
      </c>
      <c r="J782" s="284" t="s">
        <v>3634</v>
      </c>
      <c r="K782" s="107"/>
      <c r="L782" s="329">
        <f>'Punten per wedstrijd'!D513</f>
        <v>797.5</v>
      </c>
      <c r="M782" s="452" t="s">
        <v>2304</v>
      </c>
      <c r="N782" s="107" t="s">
        <v>658</v>
      </c>
      <c r="O782" s="107"/>
      <c r="P782" s="329">
        <f>'Punten per wedstrijd'!D839</f>
        <v>166.70000000000002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107" t="s">
        <v>162</v>
      </c>
      <c r="W782" s="107"/>
      <c r="X782" s="329">
        <f>'Punten per wedstrijd'!D49</f>
        <v>4083.2000000000003</v>
      </c>
      <c r="Y782" s="452" t="s">
        <v>2304</v>
      </c>
      <c r="Z782" s="107" t="s">
        <v>155</v>
      </c>
      <c r="AA782" s="107"/>
      <c r="AB782" s="329">
        <f>'Punten per wedstrijd'!D414</f>
        <v>635.94999999999993</v>
      </c>
      <c r="AC782" s="452" t="s">
        <v>2304</v>
      </c>
      <c r="AD782" s="284" t="s">
        <v>3622</v>
      </c>
      <c r="AE782" s="107"/>
      <c r="AF782" s="329">
        <f>'Punten per wedstrijd'!D605</f>
        <v>231.49999999999997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3550.5</v>
      </c>
      <c r="I783" s="452" t="s">
        <v>2305</v>
      </c>
      <c r="J783" s="107" t="s">
        <v>639</v>
      </c>
      <c r="K783" s="107"/>
      <c r="L783" s="329">
        <f>'Punten per wedstrijd'!D459</f>
        <v>789.09999999999991</v>
      </c>
      <c r="M783" s="452" t="s">
        <v>2305</v>
      </c>
      <c r="N783" s="284" t="s">
        <v>3636</v>
      </c>
      <c r="O783" s="107"/>
      <c r="P783" s="329">
        <f>'Punten per wedstrijd'!D803</f>
        <v>166.10000000000002</v>
      </c>
      <c r="Q783" s="452" t="s">
        <v>2305</v>
      </c>
      <c r="R783" s="107" t="s">
        <v>2710</v>
      </c>
      <c r="S783" s="452"/>
      <c r="T783" s="329">
        <f>'Punten per wedstrijd'!D971</f>
        <v>0</v>
      </c>
      <c r="U783" s="452" t="s">
        <v>2305</v>
      </c>
      <c r="V783" s="106" t="s">
        <v>1346</v>
      </c>
      <c r="W783" s="107"/>
      <c r="X783" s="329">
        <f>'Punten per wedstrijd'!D6</f>
        <v>3904.0000000000005</v>
      </c>
      <c r="Y783" s="452" t="s">
        <v>2305</v>
      </c>
      <c r="Z783" s="107" t="s">
        <v>682</v>
      </c>
      <c r="AA783" s="107"/>
      <c r="AB783" s="329">
        <f>'Punten per wedstrijd'!D370</f>
        <v>601.6</v>
      </c>
      <c r="AC783" s="452" t="s">
        <v>2305</v>
      </c>
      <c r="AD783" s="107" t="s">
        <v>2198</v>
      </c>
      <c r="AE783" s="107"/>
      <c r="AF783" s="329">
        <f>'Punten per wedstrijd'!D648</f>
        <v>229.20000000000002</v>
      </c>
    </row>
    <row r="784" spans="1:32" s="3" customFormat="1" ht="15.75" customHeight="1">
      <c r="A784" s="452" t="s">
        <v>2684</v>
      </c>
      <c r="B784" s="285" t="s">
        <v>1690</v>
      </c>
      <c r="C784" s="107"/>
      <c r="D784" s="329">
        <f>'Punten per wedstrijd'!D1084</f>
        <v>4436.5999999999995</v>
      </c>
      <c r="E784" s="452" t="s">
        <v>2684</v>
      </c>
      <c r="F784" s="284" t="s">
        <v>3622</v>
      </c>
      <c r="G784" s="107"/>
      <c r="H784" s="329">
        <f>'Punten per wedstrijd'!D185</f>
        <v>3345.45</v>
      </c>
      <c r="I784" s="452" t="s">
        <v>2684</v>
      </c>
      <c r="J784" s="107" t="s">
        <v>633</v>
      </c>
      <c r="K784" s="107"/>
      <c r="L784" s="329">
        <f>'Punten per wedstrijd'!D454</f>
        <v>784.2</v>
      </c>
      <c r="M784" s="452" t="s">
        <v>2684</v>
      </c>
      <c r="N784" s="107" t="s">
        <v>2714</v>
      </c>
      <c r="O784" s="107"/>
      <c r="P784" s="329">
        <f>'Punten per wedstrijd'!D810</f>
        <v>165.70000000000002</v>
      </c>
      <c r="Q784" s="452" t="s">
        <v>2684</v>
      </c>
      <c r="R784" s="107" t="s">
        <v>2217</v>
      </c>
      <c r="S784" s="452"/>
      <c r="T784" s="329">
        <f>'Punten per wedstrijd'!D972</f>
        <v>0</v>
      </c>
      <c r="U784" s="452" t="s">
        <v>2684</v>
      </c>
      <c r="V784" s="285" t="s">
        <v>1661</v>
      </c>
      <c r="W784" s="107"/>
      <c r="X784" s="329">
        <f>'Punten per wedstrijd'!D29</f>
        <v>3873.3000000000006</v>
      </c>
      <c r="Y784" s="452" t="s">
        <v>2684</v>
      </c>
      <c r="Z784" s="107" t="s">
        <v>2197</v>
      </c>
      <c r="AA784" s="107"/>
      <c r="AB784" s="329">
        <f>'Punten per wedstrijd'!D311</f>
        <v>594.6</v>
      </c>
      <c r="AC784" s="452" t="s">
        <v>2684</v>
      </c>
      <c r="AD784" s="107" t="s">
        <v>2832</v>
      </c>
      <c r="AE784" s="107"/>
      <c r="AF784" s="329">
        <f>'Punten per wedstrijd'!D671</f>
        <v>222.5</v>
      </c>
    </row>
    <row r="785" spans="1:1565" s="3" customFormat="1" ht="15.75" customHeight="1">
      <c r="A785" s="452" t="s">
        <v>2685</v>
      </c>
      <c r="B785" s="107" t="s">
        <v>694</v>
      </c>
      <c r="C785" s="107"/>
      <c r="D785" s="329">
        <f>'Punten per wedstrijd'!D1096</f>
        <v>4290.8999999999996</v>
      </c>
      <c r="E785" s="452" t="s">
        <v>2685</v>
      </c>
      <c r="F785" s="107" t="s">
        <v>700</v>
      </c>
      <c r="G785" s="107"/>
      <c r="H785" s="329">
        <f>'Punten per wedstrijd'!D204</f>
        <v>3183.5000000000005</v>
      </c>
      <c r="I785" s="452" t="s">
        <v>2685</v>
      </c>
      <c r="J785" s="284" t="s">
        <v>3637</v>
      </c>
      <c r="K785" s="107"/>
      <c r="L785" s="329">
        <f>'Punten per wedstrijd'!D532</f>
        <v>784</v>
      </c>
      <c r="M785" s="452" t="s">
        <v>2685</v>
      </c>
      <c r="N785" s="285" t="s">
        <v>1690</v>
      </c>
      <c r="O785" s="107"/>
      <c r="P785" s="329">
        <f>'Punten per wedstrijd'!D804</f>
        <v>162.5</v>
      </c>
      <c r="Q785" s="452" t="s">
        <v>2685</v>
      </c>
      <c r="R785" s="107" t="s">
        <v>2729</v>
      </c>
      <c r="S785" s="452"/>
      <c r="T785" s="329">
        <f>'Punten per wedstrijd'!D973</f>
        <v>0</v>
      </c>
      <c r="U785" s="452" t="s">
        <v>2685</v>
      </c>
      <c r="V785" s="285" t="s">
        <v>1665</v>
      </c>
      <c r="W785" s="107"/>
      <c r="X785" s="329">
        <f>'Punten per wedstrijd'!D24</f>
        <v>3848.9999999999995</v>
      </c>
      <c r="Y785" s="452" t="s">
        <v>2685</v>
      </c>
      <c r="Z785" s="285" t="s">
        <v>1690</v>
      </c>
      <c r="AA785" s="107"/>
      <c r="AB785" s="329">
        <f>'Punten per wedstrijd'!D384</f>
        <v>576</v>
      </c>
      <c r="AC785" s="452" t="s">
        <v>2685</v>
      </c>
      <c r="AD785" s="107" t="s">
        <v>2727</v>
      </c>
      <c r="AE785" s="107"/>
      <c r="AF785" s="329">
        <f>'Punten per wedstrijd'!D688</f>
        <v>219.10000000000002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2686</v>
      </c>
      <c r="B786" s="285" t="s">
        <v>1657</v>
      </c>
      <c r="C786" s="107"/>
      <c r="D786" s="329">
        <f>'Punten per wedstrijd'!D985</f>
        <v>4282.8999999999996</v>
      </c>
      <c r="E786" s="452" t="s">
        <v>2686</v>
      </c>
      <c r="F786" s="285" t="s">
        <v>1665</v>
      </c>
      <c r="G786" s="107"/>
      <c r="H786" s="329">
        <f>'Punten per wedstrijd'!D164</f>
        <v>3076.4</v>
      </c>
      <c r="I786" s="452" t="s">
        <v>2686</v>
      </c>
      <c r="J786" s="107" t="s">
        <v>2198</v>
      </c>
      <c r="K786" s="107"/>
      <c r="L786" s="329">
        <f>'Punten per wedstrijd'!D508</f>
        <v>757.60000000000014</v>
      </c>
      <c r="M786" s="452" t="s">
        <v>2686</v>
      </c>
      <c r="N786" s="284" t="s">
        <v>3617</v>
      </c>
      <c r="O786" s="107"/>
      <c r="P786" s="329">
        <f>'Punten per wedstrijd'!D720</f>
        <v>161.29999999999998</v>
      </c>
      <c r="Q786" s="452" t="s">
        <v>2686</v>
      </c>
      <c r="R786" s="107" t="s">
        <v>155</v>
      </c>
      <c r="S786" s="452"/>
      <c r="T786" s="329">
        <f>'Punten per wedstrijd'!D974</f>
        <v>0</v>
      </c>
      <c r="U786" s="452" t="s">
        <v>2686</v>
      </c>
      <c r="V786" s="285" t="s">
        <v>1667</v>
      </c>
      <c r="W786" s="107"/>
      <c r="X786" s="329">
        <f>'Punten per wedstrijd'!D68</f>
        <v>3813.9</v>
      </c>
      <c r="Y786" s="452" t="s">
        <v>2686</v>
      </c>
      <c r="Z786" s="285" t="s">
        <v>1656</v>
      </c>
      <c r="AA786" s="107"/>
      <c r="AB786" s="329">
        <f>'Punten per wedstrijd'!D291</f>
        <v>575.50000000000011</v>
      </c>
      <c r="AC786" s="452" t="s">
        <v>2686</v>
      </c>
      <c r="AD786" s="106" t="s">
        <v>1346</v>
      </c>
      <c r="AE786" s="107"/>
      <c r="AF786" s="329">
        <f>'Punten per wedstrijd'!D566</f>
        <v>214.4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2687</v>
      </c>
      <c r="B787" s="107" t="s">
        <v>2193</v>
      </c>
      <c r="C787" s="107"/>
      <c r="D787" s="329">
        <f>'Punten per wedstrijd'!D1047</f>
        <v>4125.7999999999993</v>
      </c>
      <c r="E787" s="452" t="s">
        <v>2687</v>
      </c>
      <c r="F787" s="107" t="s">
        <v>668</v>
      </c>
      <c r="G787" s="107"/>
      <c r="H787" s="329">
        <f>'Punten per wedstrijd'!D218</f>
        <v>3067</v>
      </c>
      <c r="I787" s="452" t="s">
        <v>2687</v>
      </c>
      <c r="J787" s="284" t="s">
        <v>3622</v>
      </c>
      <c r="K787" s="107"/>
      <c r="L787" s="329">
        <f>'Punten per wedstrijd'!D465</f>
        <v>733.7</v>
      </c>
      <c r="M787" s="452" t="s">
        <v>2687</v>
      </c>
      <c r="N787" s="107" t="s">
        <v>2203</v>
      </c>
      <c r="O787" s="107"/>
      <c r="P787" s="329">
        <f>'Punten per wedstrijd'!D771</f>
        <v>150.89999999999998</v>
      </c>
      <c r="Q787" s="452" t="s">
        <v>2687</v>
      </c>
      <c r="R787" s="284" t="s">
        <v>3642</v>
      </c>
      <c r="S787" s="452"/>
      <c r="T787" s="329">
        <f>'Punten per wedstrijd'!D975</f>
        <v>0</v>
      </c>
      <c r="U787" s="452" t="s">
        <v>2687</v>
      </c>
      <c r="V787" s="107" t="s">
        <v>639</v>
      </c>
      <c r="W787" s="107"/>
      <c r="X787" s="329">
        <f>'Punten per wedstrijd'!D39</f>
        <v>3798.7999999999997</v>
      </c>
      <c r="Y787" s="452" t="s">
        <v>2687</v>
      </c>
      <c r="Z787" s="284" t="s">
        <v>3620</v>
      </c>
      <c r="AA787" s="107"/>
      <c r="AB787" s="329">
        <f>'Punten per wedstrijd'!D317</f>
        <v>538.6</v>
      </c>
      <c r="AC787" s="452" t="s">
        <v>2687</v>
      </c>
      <c r="AD787" s="285" t="s">
        <v>1668</v>
      </c>
      <c r="AE787" s="107"/>
      <c r="AF787" s="329">
        <f>'Punten per wedstrijd'!D632</f>
        <v>204.39999999999998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2688</v>
      </c>
      <c r="B788" s="107" t="s">
        <v>639</v>
      </c>
      <c r="C788" s="107"/>
      <c r="D788" s="329">
        <f>'Punten per wedstrijd'!D1019</f>
        <v>3955.25</v>
      </c>
      <c r="E788" s="452" t="s">
        <v>2688</v>
      </c>
      <c r="F788" s="107" t="s">
        <v>694</v>
      </c>
      <c r="G788" s="107"/>
      <c r="H788" s="329">
        <f>'Punten per wedstrijd'!D256</f>
        <v>3053.3500000000004</v>
      </c>
      <c r="I788" s="452" t="s">
        <v>2688</v>
      </c>
      <c r="J788" s="107" t="s">
        <v>2727</v>
      </c>
      <c r="K788" s="107"/>
      <c r="L788" s="329">
        <f>'Punten per wedstrijd'!D548</f>
        <v>560.00000000000011</v>
      </c>
      <c r="M788" s="452" t="s">
        <v>2688</v>
      </c>
      <c r="N788" s="107" t="s">
        <v>675</v>
      </c>
      <c r="O788" s="107"/>
      <c r="P788" s="329">
        <f>'Punten per wedstrijd'!D718</f>
        <v>148.4</v>
      </c>
      <c r="Q788" s="452" t="s">
        <v>2688</v>
      </c>
      <c r="R788" s="107" t="s">
        <v>2730</v>
      </c>
      <c r="S788" s="452"/>
      <c r="T788" s="329">
        <f>'Punten per wedstrijd'!D976</f>
        <v>0</v>
      </c>
      <c r="U788" s="452" t="s">
        <v>2688</v>
      </c>
      <c r="V788" s="285" t="s">
        <v>1</v>
      </c>
      <c r="W788" s="107"/>
      <c r="X788" s="329">
        <f>'Punten per wedstrijd'!D10</f>
        <v>3353.9</v>
      </c>
      <c r="Y788" s="452" t="s">
        <v>2688</v>
      </c>
      <c r="Z788" s="107" t="s">
        <v>2217</v>
      </c>
      <c r="AA788" s="107"/>
      <c r="AB788" s="329">
        <f>'Punten per wedstrijd'!D412</f>
        <v>488.6</v>
      </c>
      <c r="AC788" s="452" t="s">
        <v>2688</v>
      </c>
      <c r="AD788" s="284" t="s">
        <v>3636</v>
      </c>
      <c r="AE788" s="107"/>
      <c r="AF788" s="329">
        <f>'Punten per wedstrijd'!D663</f>
        <v>190.20000000000005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2689</v>
      </c>
      <c r="B789" s="285" t="s">
        <v>1665</v>
      </c>
      <c r="C789" s="107"/>
      <c r="D789" s="329">
        <f>'Punten per wedstrijd'!D1004</f>
        <v>3881.2999999999997</v>
      </c>
      <c r="E789" s="452" t="s">
        <v>2689</v>
      </c>
      <c r="F789" s="107" t="s">
        <v>2193</v>
      </c>
      <c r="G789" s="107"/>
      <c r="H789" s="329">
        <f>'Punten per wedstrijd'!D207</f>
        <v>2981.6</v>
      </c>
      <c r="I789" s="452" t="s">
        <v>2689</v>
      </c>
      <c r="J789" s="107" t="s">
        <v>2212</v>
      </c>
      <c r="K789" s="107"/>
      <c r="L789" s="329">
        <f>'Punten per wedstrijd'!D446</f>
        <v>533.9</v>
      </c>
      <c r="M789" s="452" t="s">
        <v>2689</v>
      </c>
      <c r="N789" s="107" t="s">
        <v>2848</v>
      </c>
      <c r="O789" s="107"/>
      <c r="P789" s="329">
        <f>'Punten per wedstrijd'!D717</f>
        <v>125.69999999999999</v>
      </c>
      <c r="Q789" s="452" t="s">
        <v>2689</v>
      </c>
      <c r="R789" s="107" t="s">
        <v>2728</v>
      </c>
      <c r="S789" s="452"/>
      <c r="T789" s="329">
        <f>'Punten per wedstrijd'!D977</f>
        <v>0</v>
      </c>
      <c r="U789" s="452" t="s">
        <v>2689</v>
      </c>
      <c r="V789" s="285" t="s">
        <v>1654</v>
      </c>
      <c r="W789" s="107"/>
      <c r="X789" s="329">
        <f>'Punten per wedstrijd'!D46</f>
        <v>3142.3500000000004</v>
      </c>
      <c r="Y789" s="452" t="s">
        <v>2689</v>
      </c>
      <c r="Z789" s="285" t="s">
        <v>1</v>
      </c>
      <c r="AA789" s="107"/>
      <c r="AB789" s="329">
        <f>'Punten per wedstrijd'!D290</f>
        <v>457.70000000000005</v>
      </c>
      <c r="AC789" s="452" t="s">
        <v>2689</v>
      </c>
      <c r="AD789" s="284" t="s">
        <v>3617</v>
      </c>
      <c r="AE789" s="107"/>
      <c r="AF789" s="329">
        <f>'Punten per wedstrijd'!D580</f>
        <v>149.30000000000001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2690</v>
      </c>
      <c r="B790" s="284" t="s">
        <v>3635</v>
      </c>
      <c r="C790" s="107"/>
      <c r="D790" s="329">
        <f>'Punten per wedstrijd'!D1074</f>
        <v>3823.85</v>
      </c>
      <c r="E790" s="452" t="s">
        <v>2690</v>
      </c>
      <c r="F790" s="284" t="s">
        <v>3634</v>
      </c>
      <c r="G790" s="107"/>
      <c r="H790" s="329">
        <f>'Punten per wedstrijd'!D233</f>
        <v>2936.8</v>
      </c>
      <c r="I790" s="452" t="s">
        <v>2690</v>
      </c>
      <c r="J790" s="107" t="s">
        <v>2200</v>
      </c>
      <c r="K790" s="107"/>
      <c r="L790" s="329">
        <f>'Punten per wedstrijd'!D476</f>
        <v>516</v>
      </c>
      <c r="M790" s="452" t="s">
        <v>2690</v>
      </c>
      <c r="N790" s="284" t="s">
        <v>3634</v>
      </c>
      <c r="O790" s="107"/>
      <c r="P790" s="329">
        <f>'Punten per wedstrijd'!D793</f>
        <v>125.1</v>
      </c>
      <c r="Q790" s="452" t="s">
        <v>2690</v>
      </c>
      <c r="R790" s="107" t="s">
        <v>2709</v>
      </c>
      <c r="S790" s="452"/>
      <c r="T790" s="329">
        <f>'Punten per wedstrijd'!D978</f>
        <v>0</v>
      </c>
      <c r="U790" s="452" t="s">
        <v>2690</v>
      </c>
      <c r="V790" s="107" t="s">
        <v>2198</v>
      </c>
      <c r="W790" s="107"/>
      <c r="X790" s="329">
        <f>'Punten per wedstrijd'!D88</f>
        <v>3141.85</v>
      </c>
      <c r="Y790" s="452" t="s">
        <v>2690</v>
      </c>
      <c r="Z790" s="284" t="s">
        <v>3637</v>
      </c>
      <c r="AA790" s="107"/>
      <c r="AB790" s="329">
        <f>'Punten per wedstrijd'!D392</f>
        <v>443.90000000000003</v>
      </c>
      <c r="AC790" s="452" t="s">
        <v>2690</v>
      </c>
      <c r="AD790" s="285" t="s">
        <v>1656</v>
      </c>
      <c r="AE790" s="107"/>
      <c r="AF790" s="329">
        <f>'Punten per wedstrijd'!D571</f>
        <v>132.5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2691</v>
      </c>
      <c r="B791" s="285" t="s">
        <v>1667</v>
      </c>
      <c r="C791" s="107"/>
      <c r="D791" s="329">
        <f>'Punten per wedstrijd'!D1048</f>
        <v>3340</v>
      </c>
      <c r="E791" s="452" t="s">
        <v>2691</v>
      </c>
      <c r="F791" s="107" t="s">
        <v>639</v>
      </c>
      <c r="G791" s="107"/>
      <c r="H791" s="329">
        <f>'Punten per wedstrijd'!D179</f>
        <v>2881.5</v>
      </c>
      <c r="I791" s="452" t="s">
        <v>2691</v>
      </c>
      <c r="J791" s="107" t="s">
        <v>2197</v>
      </c>
      <c r="K791" s="107"/>
      <c r="L791" s="329">
        <f>'Punten per wedstrijd'!D451</f>
        <v>511.30000000000007</v>
      </c>
      <c r="M791" s="452" t="s">
        <v>2691</v>
      </c>
      <c r="N791" s="284" t="s">
        <v>3630</v>
      </c>
      <c r="O791" s="107"/>
      <c r="P791" s="329">
        <f>'Punten per wedstrijd'!D774</f>
        <v>104.50000000000001</v>
      </c>
      <c r="Q791" s="452" t="s">
        <v>2691</v>
      </c>
      <c r="R791" s="285" t="s">
        <v>1655</v>
      </c>
      <c r="S791" s="452"/>
      <c r="T791" s="329">
        <f>'Punten per wedstrijd'!D980</f>
        <v>0</v>
      </c>
      <c r="U791" s="452" t="s">
        <v>2691</v>
      </c>
      <c r="V791" s="107" t="s">
        <v>2193</v>
      </c>
      <c r="W791" s="107"/>
      <c r="X791" s="329">
        <f>'Punten per wedstrijd'!D67</f>
        <v>2263.2000000000003</v>
      </c>
      <c r="Y791" s="452" t="s">
        <v>2691</v>
      </c>
      <c r="Z791" s="107" t="s">
        <v>2832</v>
      </c>
      <c r="AA791" s="107"/>
      <c r="AB791" s="329">
        <f>'Punten per wedstrijd'!D391</f>
        <v>374.9</v>
      </c>
      <c r="AC791" s="452" t="s">
        <v>2691</v>
      </c>
      <c r="AD791" s="107" t="s">
        <v>2217</v>
      </c>
      <c r="AE791" s="107"/>
      <c r="AF791" s="329">
        <f>'Punten per wedstrijd'!D692</f>
        <v>116.2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3860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3604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3605</v>
      </c>
      <c r="VW794" s="50" t="s">
        <v>645</v>
      </c>
      <c r="WF794" s="50" t="s">
        <v>2233</v>
      </c>
      <c r="WO794" s="50" t="s">
        <v>1674</v>
      </c>
      <c r="WX794" s="247" t="s">
        <v>3604</v>
      </c>
      <c r="XG794" s="50" t="s">
        <v>1674</v>
      </c>
      <c r="XP794" s="50" t="s">
        <v>2247</v>
      </c>
      <c r="XY794" s="50" t="s">
        <v>3606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3607</v>
      </c>
      <c r="AAA794" s="50" t="s">
        <v>645</v>
      </c>
      <c r="AAJ794" s="50" t="s">
        <v>647</v>
      </c>
      <c r="AAS794" s="50" t="s">
        <v>2855</v>
      </c>
      <c r="ABB794" s="50" t="s">
        <v>3603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3608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3603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3609</v>
      </c>
      <c r="ANW794" s="50" t="s">
        <v>3610</v>
      </c>
      <c r="AOF794" s="50" t="s">
        <v>2893</v>
      </c>
      <c r="AOO794" s="50" t="s">
        <v>3611</v>
      </c>
      <c r="AOX794" s="50" t="s">
        <v>3612</v>
      </c>
      <c r="APG794" s="50" t="s">
        <v>2885</v>
      </c>
      <c r="APP794" s="50" t="s">
        <v>3603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3613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3643</v>
      </c>
      <c r="AWW794" s="50" t="s">
        <v>1686</v>
      </c>
      <c r="AXF794" s="50" t="s">
        <v>3644</v>
      </c>
      <c r="AXO794" s="50" t="s">
        <v>645</v>
      </c>
      <c r="AXX794" s="50" t="s">
        <v>3645</v>
      </c>
      <c r="AYG794" s="50" t="s">
        <v>3646</v>
      </c>
      <c r="AYP794" s="50" t="s">
        <v>3647</v>
      </c>
      <c r="AYY794" s="50" t="s">
        <v>3648</v>
      </c>
      <c r="AZH794" s="50" t="s">
        <v>3650</v>
      </c>
      <c r="AZQ794" s="50" t="s">
        <v>3651</v>
      </c>
      <c r="AZZ794" s="50" t="s">
        <v>646</v>
      </c>
      <c r="BAI794" s="50" t="s">
        <v>2868</v>
      </c>
      <c r="BAR794" s="50" t="s">
        <v>3653</v>
      </c>
      <c r="BBA794" s="50" t="s">
        <v>3655</v>
      </c>
      <c r="BBJ794" s="50" t="s">
        <v>3603</v>
      </c>
      <c r="BBS794" s="50" t="s">
        <v>3603</v>
      </c>
      <c r="BCB794" s="50" t="s">
        <v>3659</v>
      </c>
      <c r="BCK794" s="50" t="s">
        <v>3662</v>
      </c>
      <c r="BCT794" s="50" t="s">
        <v>3665</v>
      </c>
      <c r="BDC794" s="50" t="s">
        <v>3666</v>
      </c>
      <c r="BDL794" s="50" t="s">
        <v>3668</v>
      </c>
      <c r="BDU794" s="50" t="s">
        <v>1358</v>
      </c>
      <c r="BED794" s="50" t="s">
        <v>3671</v>
      </c>
      <c r="BEM794" s="50" t="s">
        <v>679</v>
      </c>
      <c r="BEV794" s="50" t="s">
        <v>3603</v>
      </c>
      <c r="BFE794" s="50" t="s">
        <v>3675</v>
      </c>
      <c r="BFN794" s="50" t="s">
        <v>3646</v>
      </c>
      <c r="BFW794" s="50" t="s">
        <v>1353</v>
      </c>
      <c r="BGF794" s="50" t="s">
        <v>3680</v>
      </c>
      <c r="BGO794" s="50" t="s">
        <v>684</v>
      </c>
      <c r="BGX794" s="50" t="s">
        <v>3683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3614</v>
      </c>
      <c r="AWV795" s="41"/>
      <c r="AWW795" s="10" t="s">
        <v>2886</v>
      </c>
      <c r="AWX795" s="177" t="s">
        <v>3615</v>
      </c>
      <c r="AXE795" s="41"/>
      <c r="AXF795" s="10" t="s">
        <v>2888</v>
      </c>
      <c r="AXG795" s="177" t="s">
        <v>3616</v>
      </c>
      <c r="AXN795" s="41"/>
      <c r="AXO795" s="10" t="s">
        <v>2890</v>
      </c>
      <c r="AXP795" s="177" t="s">
        <v>3617</v>
      </c>
      <c r="AXW795" s="41"/>
      <c r="AXX795" s="10" t="s">
        <v>2891</v>
      </c>
      <c r="AXY795" s="177" t="s">
        <v>3618</v>
      </c>
      <c r="AYF795" s="41"/>
      <c r="AYG795" s="10" t="s">
        <v>2892</v>
      </c>
      <c r="AYH795" s="177" t="s">
        <v>3619</v>
      </c>
      <c r="AYO795" s="41"/>
      <c r="AYP795" s="10" t="s">
        <v>2894</v>
      </c>
      <c r="AYQ795" s="177" t="s">
        <v>3620</v>
      </c>
      <c r="AYX795" s="41"/>
      <c r="AYY795" s="10" t="s">
        <v>2895</v>
      </c>
      <c r="AYZ795" s="177" t="s">
        <v>3649</v>
      </c>
      <c r="AZG795" s="41"/>
      <c r="AZH795" s="10" t="s">
        <v>2896</v>
      </c>
      <c r="AZI795" s="177" t="s">
        <v>3621</v>
      </c>
      <c r="AZP795" s="41"/>
      <c r="AZQ795" s="10" t="s">
        <v>2898</v>
      </c>
      <c r="AZR795" s="177" t="s">
        <v>3622</v>
      </c>
      <c r="AZY795" s="41"/>
      <c r="AZZ795" s="10" t="s">
        <v>2899</v>
      </c>
      <c r="BAA795" s="177" t="s">
        <v>3623</v>
      </c>
      <c r="BAH795" s="41"/>
      <c r="BAI795" s="10" t="s">
        <v>3652</v>
      </c>
      <c r="BAJ795" s="177" t="s">
        <v>3624</v>
      </c>
      <c r="BAQ795" s="41"/>
      <c r="BAR795" s="10" t="s">
        <v>3654</v>
      </c>
      <c r="BAS795" s="177" t="s">
        <v>3625</v>
      </c>
      <c r="BAZ795" s="41"/>
      <c r="BBA795" s="10" t="s">
        <v>3656</v>
      </c>
      <c r="BBB795" s="177" t="s">
        <v>3626</v>
      </c>
      <c r="BBI795" s="41"/>
      <c r="BBJ795" s="10" t="s">
        <v>3657</v>
      </c>
      <c r="BBK795" s="177" t="s">
        <v>3627</v>
      </c>
      <c r="BBR795" s="41"/>
      <c r="BBS795" s="10" t="s">
        <v>3658</v>
      </c>
      <c r="BBT795" s="177" t="s">
        <v>3628</v>
      </c>
      <c r="BCA795" s="41"/>
      <c r="BCB795" s="10" t="s">
        <v>3660</v>
      </c>
      <c r="BCC795" s="177" t="s">
        <v>3661</v>
      </c>
      <c r="BCJ795" s="41"/>
      <c r="BCK795" s="10" t="s">
        <v>3663</v>
      </c>
      <c r="BCL795" s="177" t="s">
        <v>3630</v>
      </c>
      <c r="BCS795" s="41"/>
      <c r="BCT795" s="10" t="s">
        <v>3664</v>
      </c>
      <c r="BCU795" s="177" t="s">
        <v>3631</v>
      </c>
      <c r="BDB795" s="41"/>
      <c r="BDC795" s="10" t="s">
        <v>3667</v>
      </c>
      <c r="BDD795" s="177" t="s">
        <v>3632</v>
      </c>
      <c r="BDK795" s="41"/>
      <c r="BDL795" s="10" t="s">
        <v>3669</v>
      </c>
      <c r="BDM795" s="177" t="s">
        <v>3633</v>
      </c>
      <c r="BDT795" s="41"/>
      <c r="BDU795" s="10" t="s">
        <v>3670</v>
      </c>
      <c r="BDV795" s="177" t="s">
        <v>3634</v>
      </c>
      <c r="BEC795" s="41"/>
      <c r="BED795" s="10" t="s">
        <v>3672</v>
      </c>
      <c r="BEE795" s="177" t="s">
        <v>3635</v>
      </c>
      <c r="BEL795" s="41"/>
      <c r="BEM795" s="10" t="s">
        <v>3673</v>
      </c>
      <c r="BEN795" s="177" t="s">
        <v>3636</v>
      </c>
      <c r="BEU795" s="41"/>
      <c r="BEV795" s="10" t="s">
        <v>3674</v>
      </c>
      <c r="BEW795" s="177" t="s">
        <v>3637</v>
      </c>
      <c r="BFD795" s="41"/>
      <c r="BFE795" s="10" t="s">
        <v>3676</v>
      </c>
      <c r="BFF795" s="177" t="s">
        <v>3638</v>
      </c>
      <c r="BFM795" s="41"/>
      <c r="BFN795" s="10" t="s">
        <v>3677</v>
      </c>
      <c r="BFO795" s="177" t="s">
        <v>3639</v>
      </c>
      <c r="BFV795" s="41"/>
      <c r="BFW795" s="10" t="s">
        <v>3678</v>
      </c>
      <c r="BFX795" s="177" t="s">
        <v>3679</v>
      </c>
      <c r="BGE795" s="41"/>
      <c r="BGF795" s="10" t="s">
        <v>3681</v>
      </c>
      <c r="BGG795" s="177" t="s">
        <v>3640</v>
      </c>
      <c r="BGN795" s="41"/>
      <c r="BGO795" s="10" t="s">
        <v>3682</v>
      </c>
      <c r="BGP795" s="177" t="s">
        <v>3641</v>
      </c>
      <c r="BGW795" s="41"/>
      <c r="BGX795" s="10" t="s">
        <v>2899</v>
      </c>
      <c r="BGY795" s="177" t="s">
        <v>3642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VLOOKUP(B797,$A$879:$F$2635,6,FALSE)</f>
        <v>1955</v>
      </c>
      <c r="F797" s="179" t="s">
        <v>61</v>
      </c>
      <c r="G797" s="10">
        <f>E797*1.5*D797</f>
        <v>2932.5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VLOOKUP(K797,$A$879:$F$2635,6,FALSE)</f>
        <v>1955</v>
      </c>
      <c r="O797" s="179" t="s">
        <v>61</v>
      </c>
      <c r="P797" s="10">
        <f>N797*1.5*M797</f>
        <v>2932.5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VLOOKUP(T797,$A$879:$F$2635,6,FALSE)</f>
        <v>1955</v>
      </c>
      <c r="X797" s="179" t="s">
        <v>61</v>
      </c>
      <c r="Y797" s="10">
        <f>W797*1.5*V797</f>
        <v>2932.5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VLOOKUP(AC797,$A$879:$F$2635,6,FALSE)</f>
        <v>1955</v>
      </c>
      <c r="AG797" s="179" t="s">
        <v>61</v>
      </c>
      <c r="AH797" s="10">
        <f>AF797*1.5*AE797</f>
        <v>2932.5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VLOOKUP(AL797,$A$879:$F$2635,6,FALSE)</f>
        <v>1955</v>
      </c>
      <c r="AP797" s="179" t="s">
        <v>61</v>
      </c>
      <c r="AQ797" s="10">
        <f>AO797*1.5*AN797</f>
        <v>2932.5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VLOOKUP(AU797,$A$879:$F$2635,6,FALSE)</f>
        <v>1955</v>
      </c>
      <c r="AY797" s="179" t="s">
        <v>61</v>
      </c>
      <c r="AZ797" s="10">
        <f>AX797*1.5*AW797</f>
        <v>2932.5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VLOOKUP(BD797,$A$879:$F$2635,6,FALSE)</f>
        <v>1955</v>
      </c>
      <c r="BH797" s="179" t="s">
        <v>61</v>
      </c>
      <c r="BI797" s="10">
        <f>BG797*1.5*BF797</f>
        <v>2932.5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VLOOKUP(BM797,$A$879:$F$2635,6,FALSE)</f>
        <v>1955</v>
      </c>
      <c r="BQ797" s="179" t="s">
        <v>61</v>
      </c>
      <c r="BR797" s="10">
        <f>BP797*1.5*BO797</f>
        <v>2932.5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VLOOKUP(BV797,$A$879:$F$2635,6,FALSE)</f>
        <v>1955</v>
      </c>
      <c r="BZ797" s="179" t="s">
        <v>61</v>
      </c>
      <c r="CA797" s="10">
        <f>BY797*1.5*BX797</f>
        <v>2932.5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VLOOKUP(CE797,$A$879:$F$2635,6,FALSE)</f>
        <v>1955</v>
      </c>
      <c r="CI797" s="179" t="s">
        <v>61</v>
      </c>
      <c r="CJ797" s="10">
        <f>CH797*1.5*CG797</f>
        <v>2932.5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VLOOKUP(CN797,$A$879:$F$2635,6,FALSE)</f>
        <v>1955</v>
      </c>
      <c r="CR797" s="179" t="s">
        <v>61</v>
      </c>
      <c r="CS797" s="10">
        <f>CQ797*1.5*CP797</f>
        <v>2932.5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VLOOKUP(CW797,$A$879:$F$2635,6,FALSE)</f>
        <v>1955</v>
      </c>
      <c r="DA797" s="179" t="s">
        <v>61</v>
      </c>
      <c r="DB797" s="10">
        <f>CZ797*1.5*CY797</f>
        <v>2932.5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VLOOKUP(DF797,$A$879:$F$2635,6,FALSE)</f>
        <v>1955</v>
      </c>
      <c r="DJ797" s="179" t="s">
        <v>61</v>
      </c>
      <c r="DK797" s="10">
        <f>DI797*1.5*DH797</f>
        <v>2932.5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VLOOKUP(DO797,$A$879:$F$2635,6,FALSE)</f>
        <v>1955</v>
      </c>
      <c r="DS797" s="179" t="s">
        <v>61</v>
      </c>
      <c r="DT797" s="10">
        <f>DR797*1.5*DQ797</f>
        <v>2932.5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VLOOKUP(DX797,$A$879:$F$2635,6,FALSE)</f>
        <v>1955</v>
      </c>
      <c r="EB797" s="179" t="s">
        <v>61</v>
      </c>
      <c r="EC797" s="10">
        <f>EA797*1.5*DZ797</f>
        <v>3225.7500000000005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VLOOKUP(EG797,$A$879:$F$2635,6,FALSE)</f>
        <v>1955</v>
      </c>
      <c r="EK797" s="179" t="s">
        <v>61</v>
      </c>
      <c r="EL797" s="10">
        <f>EJ797*1.5*EI797</f>
        <v>2932.5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VLOOKUP(EP797,$A$879:$F$2635,6,FALSE)</f>
        <v>1955</v>
      </c>
      <c r="ET797" s="179" t="s">
        <v>61</v>
      </c>
      <c r="EU797" s="10">
        <f>ES797*1.5*ER797</f>
        <v>2932.5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VLOOKUP(EY797,$A$879:$F$2635,6,FALSE)</f>
        <v>1955</v>
      </c>
      <c r="FC797" s="179" t="s">
        <v>61</v>
      </c>
      <c r="FD797" s="10">
        <f>FB797*1.5*FA797</f>
        <v>2932.5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VLOOKUP(FH797,$A$879:$F$2635,6,FALSE)</f>
        <v>1955</v>
      </c>
      <c r="FL797" s="179" t="s">
        <v>61</v>
      </c>
      <c r="FM797" s="10">
        <f>FK797*1.5*FJ797</f>
        <v>2932.5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VLOOKUP(FQ797,$A$879:$F$2635,6,FALSE)</f>
        <v>1955</v>
      </c>
      <c r="FU797" s="179" t="s">
        <v>61</v>
      </c>
      <c r="FV797" s="10">
        <f>FT797*1.5*FS797</f>
        <v>3225.7500000000005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VLOOKUP(FZ797,$A$879:$F$2635,6,FALSE)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VLOOKUP(GI797,$A$879:$F$2635,6,FALSE)</f>
        <v>1955</v>
      </c>
      <c r="GM797" s="179" t="s">
        <v>61</v>
      </c>
      <c r="GN797" s="10">
        <f>GL797*1.5*GK797</f>
        <v>2932.5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VLOOKUP(GR797,$A$879:$F$2635,6,FALSE)</f>
        <v>1955</v>
      </c>
      <c r="GV797" s="179" t="s">
        <v>61</v>
      </c>
      <c r="GW797" s="10">
        <f>GU797*1.5*GT797</f>
        <v>2932.5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VLOOKUP(HA797,$A$879:$F$2635,6,FALSE)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VLOOKUP(HJ797,$A$879:$F$2635,6,FALSE)</f>
        <v>1955</v>
      </c>
      <c r="HN797" s="179" t="s">
        <v>61</v>
      </c>
      <c r="HO797" s="10">
        <f>HM797*1.5*HL797</f>
        <v>2932.5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VLOOKUP(HS797,$A$879:$F$2635,6,FALSE)</f>
        <v>1955</v>
      </c>
      <c r="HW797" s="179" t="s">
        <v>61</v>
      </c>
      <c r="HX797" s="10">
        <f>HV797*1.5*HU797</f>
        <v>2932.5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VLOOKUP(IB797,$A$879:$F$2635,6,FALSE)</f>
        <v>1955</v>
      </c>
      <c r="IF797" s="179" t="s">
        <v>61</v>
      </c>
      <c r="IG797" s="10">
        <f>IE797*1.5*ID797</f>
        <v>2932.5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VLOOKUP(IK797,$A$879:$F$2635,6,FALSE)</f>
        <v>1955</v>
      </c>
      <c r="IO797" s="179" t="s">
        <v>61</v>
      </c>
      <c r="IP797" s="10">
        <f>IN797*1.5*IM797</f>
        <v>2932.5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VLOOKUP(IT797,$A$879:$F$2635,6,FALSE)</f>
        <v>1955</v>
      </c>
      <c r="IX797" s="179" t="s">
        <v>61</v>
      </c>
      <c r="IY797" s="10">
        <f>IW797*1.5*IV797</f>
        <v>2932.5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VLOOKUP(JC797,$A$879:$F$2635,6,FALSE)</f>
        <v>1955</v>
      </c>
      <c r="JG797" s="179" t="s">
        <v>61</v>
      </c>
      <c r="JH797" s="10">
        <f>JF797*1.5*JE797</f>
        <v>2932.5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VLOOKUP(JL797,$A$879:$F$2635,6,FALSE)</f>
        <v>1955</v>
      </c>
      <c r="JP797" s="179" t="s">
        <v>61</v>
      </c>
      <c r="JQ797" s="10">
        <f>JO797*1.5*JN797</f>
        <v>3225.7500000000005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VLOOKUP(JU797,$A$879:$F$2635,6,FALSE)</f>
        <v>1955</v>
      </c>
      <c r="JY797" s="179" t="s">
        <v>61</v>
      </c>
      <c r="JZ797" s="10">
        <f>JX797*1.5*JW797</f>
        <v>2932.5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VLOOKUP(KD797,$A$879:$F$2635,6,FALSE)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VLOOKUP(KM797,$A$879:$F$2635,6,FALSE)</f>
        <v>1955</v>
      </c>
      <c r="KQ797" s="179" t="s">
        <v>61</v>
      </c>
      <c r="KR797" s="10">
        <f>KP797*1.5*KO797</f>
        <v>2932.5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VLOOKUP(KV797,$A$879:$F$2635,6,FALSE)</f>
        <v>1955</v>
      </c>
      <c r="KZ797" s="179" t="s">
        <v>61</v>
      </c>
      <c r="LA797" s="10">
        <f>KY797*1.5*KX797</f>
        <v>2932.5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VLOOKUP(LE797,$A$879:$F$2635,6,FALSE)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VLOOKUP(LN797,$A$879:$F$2635,6,FALSE)</f>
        <v>1955</v>
      </c>
      <c r="LR797" s="179" t="s">
        <v>61</v>
      </c>
      <c r="LS797" s="10">
        <f>LQ797*1.5*LP797</f>
        <v>2932.5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VLOOKUP(LW797,$A$879:$F$2635,6,FALSE)</f>
        <v>1955</v>
      </c>
      <c r="MA797" s="179" t="s">
        <v>61</v>
      </c>
      <c r="MB797" s="10">
        <f>LZ797*1.5*LY797</f>
        <v>2932.5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VLOOKUP(MF797,$A$879:$F$2635,6,FALSE)</f>
        <v>1955</v>
      </c>
      <c r="MJ797" s="179" t="s">
        <v>61</v>
      </c>
      <c r="MK797" s="10">
        <f>MI797*1.5*MH797</f>
        <v>3225.7500000000005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VLOOKUP(MO797,$A$879:$F$2635,6,FALSE)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VLOOKUP(MX797,$A$879:$F$2635,6,FALSE)</f>
        <v>1955</v>
      </c>
      <c r="NB797" s="179" t="s">
        <v>61</v>
      </c>
      <c r="NC797" s="10">
        <f>NA797*1.5*MZ797</f>
        <v>2932.5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VLOOKUP(NG797,$A$879:$F$2635,6,FALSE)</f>
        <v>1955</v>
      </c>
      <c r="NK797" s="179" t="s">
        <v>61</v>
      </c>
      <c r="NL797" s="10">
        <f>NJ797*1.5*NI797</f>
        <v>2932.5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VLOOKUP(NP797,$A$879:$F$2635,6,FALSE)</f>
        <v>1955</v>
      </c>
      <c r="NT797" s="179" t="s">
        <v>61</v>
      </c>
      <c r="NU797" s="10">
        <f>NS797*1.5*NR797</f>
        <v>2932.5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VLOOKUP(NY797,$A$879:$F$2635,6,FALSE)</f>
        <v>1955</v>
      </c>
      <c r="OC797" s="179" t="s">
        <v>61</v>
      </c>
      <c r="OD797" s="10">
        <f>OB797*1.5*OA797</f>
        <v>2932.5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VLOOKUP(OH797,$A$879:$F$2635,6,FALSE)</f>
        <v>1955</v>
      </c>
      <c r="OL797" s="179" t="s">
        <v>61</v>
      </c>
      <c r="OM797" s="10">
        <f>OK797*1.5*OJ797</f>
        <v>2932.5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VLOOKUP(OQ797,$A$879:$F$2635,6,FALSE)</f>
        <v>1955</v>
      </c>
      <c r="OU797" s="179" t="s">
        <v>61</v>
      </c>
      <c r="OV797" s="10">
        <f>OT797*1.5*OS797</f>
        <v>2932.5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VLOOKUP(OZ797,$A$879:$F$2635,6,FALSE)</f>
        <v>1955</v>
      </c>
      <c r="PD797" s="179" t="s">
        <v>61</v>
      </c>
      <c r="PE797" s="10">
        <f>PC797*1.5*PB797</f>
        <v>2932.5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VLOOKUP(PI797,$A$879:$F$2635,6,FALSE)</f>
        <v>1955</v>
      </c>
      <c r="PM797" s="179" t="s">
        <v>61</v>
      </c>
      <c r="PN797" s="10">
        <f>PL797*1.5*PK797</f>
        <v>3225.7500000000005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VLOOKUP(PR797,$A$879:$F$2635,6,FALSE)</f>
        <v>1955</v>
      </c>
      <c r="PV797" s="179" t="s">
        <v>61</v>
      </c>
      <c r="PW797" s="10">
        <f>PU797*1.5*PT797</f>
        <v>3225.7500000000005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VLOOKUP(QA797,$A$879:$F$2635,6,FALSE)</f>
        <v>1955</v>
      </c>
      <c r="QE797" s="179" t="s">
        <v>61</v>
      </c>
      <c r="QF797" s="10">
        <f>QD797*1.5*QC797</f>
        <v>2932.5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VLOOKUP(QJ797,$A$879:$F$2635,6,FALSE)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VLOOKUP(QS797,$A$879:$F$2635,6,FALSE)</f>
        <v>290</v>
      </c>
      <c r="QW797" s="179" t="s">
        <v>61</v>
      </c>
      <c r="QX797" s="10">
        <f>QV797*1.5*QU797</f>
        <v>478.50000000000006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VLOOKUP(RB797,$A$879:$F$2635,6,FALSE)</f>
        <v>1955</v>
      </c>
      <c r="RF797" s="179" t="s">
        <v>61</v>
      </c>
      <c r="RG797" s="10">
        <f>RE797*1.5*RD797</f>
        <v>2932.5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VLOOKUP(RK797,$A$879:$F$2635,6,FALSE)</f>
        <v>1955</v>
      </c>
      <c r="RO797" s="179" t="s">
        <v>61</v>
      </c>
      <c r="RP797" s="10">
        <f>RN797*1.5*RM797</f>
        <v>3225.7500000000005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VLOOKUP(RT797,$A$879:$F$2635,6,FALSE)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VLOOKUP(SC797,$A$879:$F$2635,6,FALSE)</f>
        <v>290</v>
      </c>
      <c r="SG797" s="179" t="s">
        <v>61</v>
      </c>
      <c r="SH797" s="10">
        <f>SF797*1.5*SE797</f>
        <v>478.50000000000006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VLOOKUP(SL797,$A$879:$F$2635,6,FALSE)</f>
        <v>1955</v>
      </c>
      <c r="SP797" s="179" t="s">
        <v>61</v>
      </c>
      <c r="SQ797" s="10">
        <f>SO797*1.5*SN797</f>
        <v>2932.5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VLOOKUP(SU797,$A$879:$F$2635,6,FALSE)</f>
        <v>1955</v>
      </c>
      <c r="SY797" s="179" t="s">
        <v>61</v>
      </c>
      <c r="SZ797" s="10">
        <f>SX797*1.5*SW797</f>
        <v>2932.5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VLOOKUP(TD797,$A$879:$F$2635,6,FALSE)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VLOOKUP(TM797,$A$879:$F$2635,6,FALSE)</f>
        <v>1955</v>
      </c>
      <c r="TQ797" s="179" t="s">
        <v>61</v>
      </c>
      <c r="TR797" s="10">
        <f>TP797*1.5*TO797</f>
        <v>2932.5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VLOOKUP(TV797,$A$879:$F$2635,6,FALSE)</f>
        <v>1955</v>
      </c>
      <c r="TZ797" s="179" t="s">
        <v>61</v>
      </c>
      <c r="UA797" s="10">
        <f>TY797*1.5*TX797</f>
        <v>2932.5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VLOOKUP(UE797,$A$879:$F$2635,6,FALSE)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VLOOKUP(UN797,$A$879:$F$2635,6,FALSE)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VLOOKUP(UW797,$A$879:$F$2635,6,FALSE)</f>
        <v>122</v>
      </c>
      <c r="VA797" s="179" t="s">
        <v>61</v>
      </c>
      <c r="VB797" s="10">
        <f>UZ797*1.5*UY797</f>
        <v>183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VLOOKUP(VF797,$A$879:$F$2635,6,FALSE)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VLOOKUP(VO797,$A$879:$F$2635,6,FALSE)</f>
        <v>290</v>
      </c>
      <c r="VS797" s="179" t="s">
        <v>61</v>
      </c>
      <c r="VT797" s="10">
        <f>VR797*1.5*VQ797</f>
        <v>435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VLOOKUP(VX797,$A$879:$F$2635,6,FALSE)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VLOOKUP(WG797,$A$879:$F$2635,6,FALSE)</f>
        <v>1955</v>
      </c>
      <c r="WK797" s="179" t="s">
        <v>61</v>
      </c>
      <c r="WL797" s="10">
        <f>WJ797*1.5*WI797</f>
        <v>2932.5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VLOOKUP(WP797,$A$879:$F$2635,6,FALSE)</f>
        <v>1955</v>
      </c>
      <c r="WT797" s="179" t="s">
        <v>61</v>
      </c>
      <c r="WU797" s="10">
        <f>WS797*1.5*WR797</f>
        <v>2932.5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VLOOKUP(WY797,$A$879:$F$2635,6,FALSE)</f>
        <v>1955</v>
      </c>
      <c r="XC797" s="179" t="s">
        <v>61</v>
      </c>
      <c r="XD797" s="10">
        <f>XB797*1.5*XA797</f>
        <v>2932.5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VLOOKUP(XH797,$A$879:$F$2635,6,FALSE)</f>
        <v>1955</v>
      </c>
      <c r="XL797" s="179" t="s">
        <v>61</v>
      </c>
      <c r="XM797" s="10">
        <f>XK797*1.5*XJ797</f>
        <v>2932.5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VLOOKUP(XQ797,$A$879:$F$2635,6,FALSE)</f>
        <v>1955</v>
      </c>
      <c r="XU797" s="179" t="s">
        <v>61</v>
      </c>
      <c r="XV797" s="10">
        <f>XT797*1.5*XS797</f>
        <v>2932.5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VLOOKUP(XZ797,$A$879:$F$2635,6,FALSE)</f>
        <v>1955</v>
      </c>
      <c r="YD797" s="179" t="s">
        <v>61</v>
      </c>
      <c r="YE797" s="10">
        <f>YC797*1.5*YB797</f>
        <v>2932.5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VLOOKUP(YI797,$A$879:$F$2635,6,FALSE)</f>
        <v>1955</v>
      </c>
      <c r="YM797" s="179" t="s">
        <v>61</v>
      </c>
      <c r="YN797" s="10">
        <f>YL797*1.5*YK797</f>
        <v>2932.5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VLOOKUP(YR797,$A$879:$F$2635,6,FALSE)</f>
        <v>1955</v>
      </c>
      <c r="YV797" s="179" t="s">
        <v>61</v>
      </c>
      <c r="YW797" s="10">
        <f>YU797*1.5*YT797</f>
        <v>3225.7500000000005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VLOOKUP(ZA797,$A$879:$F$2635,6,FALSE)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VLOOKUP(ZJ797,$A$879:$F$2635,6,FALSE)</f>
        <v>1955</v>
      </c>
      <c r="ZN797" s="179" t="s">
        <v>61</v>
      </c>
      <c r="ZO797" s="10">
        <f>ZM797*1.5*ZL797</f>
        <v>3225.7500000000005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VLOOKUP(ZS797,$A$879:$F$2635,6,FALSE)</f>
        <v>1955</v>
      </c>
      <c r="ZW797" s="179" t="s">
        <v>61</v>
      </c>
      <c r="ZX797" s="10">
        <f>ZV797*1.5*ZU797</f>
        <v>3225.7500000000005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VLOOKUP(AAB797,$A$879:$F$2635,6,FALSE)</f>
        <v>1955</v>
      </c>
      <c r="AAF797" s="179" t="s">
        <v>61</v>
      </c>
      <c r="AAG797" s="10">
        <f>AAE797*1.5*AAD797</f>
        <v>3225.7500000000005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VLOOKUP(AAK797,$A$879:$F$2635,6,FALSE)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VLOOKUP(AAT797,$A$879:$F$2635,6,FALSE)</f>
        <v>1955</v>
      </c>
      <c r="AAX797" s="179" t="s">
        <v>61</v>
      </c>
      <c r="AAY797" s="10">
        <f>AAW797*1.5*AAV797</f>
        <v>2932.5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VLOOKUP(ABC797,$A$879:$F$2635,6,FALSE)</f>
        <v>1955</v>
      </c>
      <c r="ABG797" s="179" t="s">
        <v>61</v>
      </c>
      <c r="ABH797" s="10">
        <f>ABF797*1.5*ABE797</f>
        <v>2932.5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VLOOKUP(ABL797,$A$879:$F$2635,6,FALSE)</f>
        <v>1955</v>
      </c>
      <c r="ABP797" s="179" t="s">
        <v>61</v>
      </c>
      <c r="ABQ797" s="10">
        <f>ABO797*1.5*ABN797</f>
        <v>3225.7500000000005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VLOOKUP(ABU797,$A$879:$F$2635,6,FALSE)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VLOOKUP(ACD797,$A$879:$F$2635,6,FALSE)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VLOOKUP(ACM797,$A$879:$F$2635,6,FALSE)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VLOOKUP(ACV797,$A$879:$F$2635,6,FALSE)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VLOOKUP(ADE797,$A$879:$F$2635,6,FALSE)</f>
        <v>1955</v>
      </c>
      <c r="ADI797" s="179" t="s">
        <v>61</v>
      </c>
      <c r="ADJ797" s="10">
        <f>ADH797*1.5*ADG797</f>
        <v>3225.7500000000005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VLOOKUP(ADN797,$A$879:$F$2635,6,FALSE)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VLOOKUP(ADW797,$A$879:$F$2635,6,FALSE)</f>
        <v>579</v>
      </c>
      <c r="AEA797" s="179" t="s">
        <v>61</v>
      </c>
      <c r="AEB797" s="10">
        <f>ADZ797*1.5*ADY797</f>
        <v>868.5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VLOOKUP(AEF797,$A$879:$F$2635,6,FALSE)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VLOOKUP(AEO797,$A$879:$F$2635,6,FALSE)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VLOOKUP(AEX797,$A$879:$F$2635,6,FALSE)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VLOOKUP(AFG797,$A$879:$F$2635,6,FALSE)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VLOOKUP(AFP797,$A$879:$F$2635,6,FALSE)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VLOOKUP(AFY797,$A$879:$F$2635,6,FALSE)</f>
        <v>1955</v>
      </c>
      <c r="AGC797" s="179" t="s">
        <v>61</v>
      </c>
      <c r="AGD797" s="10">
        <f>AGB797*1.5*AGA797</f>
        <v>2932.5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VLOOKUP(AGH797,$A$879:$F$2635,6,FALSE)</f>
        <v>1955</v>
      </c>
      <c r="AGL797" s="179" t="s">
        <v>61</v>
      </c>
      <c r="AGM797" s="10">
        <f>AGK797*1.5*AGJ797</f>
        <v>2932.5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VLOOKUP(AGQ797,$A$879:$F$2635,6,FALSE)</f>
        <v>1955</v>
      </c>
      <c r="AGU797" s="179" t="s">
        <v>61</v>
      </c>
      <c r="AGV797" s="10">
        <f>AGT797*1.5*AGS797</f>
        <v>2932.5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VLOOKUP(AGZ797,$A$879:$F$2635,6,FALSE)</f>
        <v>1955</v>
      </c>
      <c r="AHD797" s="179" t="s">
        <v>61</v>
      </c>
      <c r="AHE797" s="10">
        <f>AHC797*1.5*AHB797</f>
        <v>3225.7500000000005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VLOOKUP(AHI797,$A$879:$F$2635,6,FALSE)</f>
        <v>1955</v>
      </c>
      <c r="AHM797" s="179" t="s">
        <v>61</v>
      </c>
      <c r="AHN797" s="10">
        <f>AHL797*1.5*AHK797</f>
        <v>2932.5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VLOOKUP(AHR797,$A$879:$F$2635,6,FALSE)</f>
        <v>1955</v>
      </c>
      <c r="AHV797" s="179" t="s">
        <v>61</v>
      </c>
      <c r="AHW797" s="10">
        <f>AHU797*1.5*AHT797</f>
        <v>3225.7500000000005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VLOOKUP(AIA797,$A$879:$F$2635,6,FALSE)</f>
        <v>1955</v>
      </c>
      <c r="AIE797" s="179" t="s">
        <v>61</v>
      </c>
      <c r="AIF797" s="10">
        <f>AID797*1.5*AIC797</f>
        <v>2932.5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VLOOKUP(AIJ797,$A$879:$F$2635,6,FALSE)</f>
        <v>1955</v>
      </c>
      <c r="AIN797" s="179" t="s">
        <v>61</v>
      </c>
      <c r="AIO797" s="10">
        <f>AIM797*1.5*AIL797</f>
        <v>3225.7500000000005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VLOOKUP(AIS797,$A$879:$F$2635,6,FALSE)</f>
        <v>1955</v>
      </c>
      <c r="AIW797" s="179" t="s">
        <v>61</v>
      </c>
      <c r="AIX797" s="10">
        <f>AIV797*1.5*AIU797</f>
        <v>2932.5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VLOOKUP(AJB797,$A$879:$F$2635,6,FALSE)</f>
        <v>1955</v>
      </c>
      <c r="AJF797" s="179" t="s">
        <v>61</v>
      </c>
      <c r="AJG797" s="10">
        <f>AJE797*1.5*AJD797</f>
        <v>2932.5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VLOOKUP(AJK797,$A$879:$F$2635,6,FALSE)</f>
        <v>1955</v>
      </c>
      <c r="AJO797" s="179" t="s">
        <v>61</v>
      </c>
      <c r="AJP797" s="10">
        <f>AJN797*1.5*AJM797</f>
        <v>2932.5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VLOOKUP(AJT797,$A$879:$F$2635,6,FALSE)</f>
        <v>1955</v>
      </c>
      <c r="AJX797" s="179" t="s">
        <v>61</v>
      </c>
      <c r="AJY797" s="10">
        <f>AJW797*1.5*AJV797</f>
        <v>3225.7500000000005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VLOOKUP(AKC797,$A$879:$F$2635,6,FALSE)</f>
        <v>1955</v>
      </c>
      <c r="AKG797" s="179" t="s">
        <v>61</v>
      </c>
      <c r="AKH797" s="10">
        <f>AKF797*1.5*AKE797</f>
        <v>3225.7500000000005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VLOOKUP(AKL797,$A$879:$F$2635,6,FALSE)</f>
        <v>1955</v>
      </c>
      <c r="AKP797" s="179" t="s">
        <v>61</v>
      </c>
      <c r="AKQ797" s="10">
        <f>AKO797*1.5*AKN797</f>
        <v>2932.5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VLOOKUP(AKU797,$A$879:$F$2635,6,FALSE)</f>
        <v>1955</v>
      </c>
      <c r="AKY797" s="179" t="s">
        <v>61</v>
      </c>
      <c r="AKZ797" s="10">
        <f>AKX797*1.5*AKW797</f>
        <v>2932.5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VLOOKUP(ALD797,$A$879:$F$2635,6,FALSE)</f>
        <v>1955</v>
      </c>
      <c r="ALH797" s="179" t="s">
        <v>61</v>
      </c>
      <c r="ALI797" s="10">
        <f>ALG797*1.5*ALF797</f>
        <v>2932.5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VLOOKUP(ALM797,$A$879:$F$2635,6,FALSE)</f>
        <v>1955</v>
      </c>
      <c r="ALQ797" s="179" t="s">
        <v>61</v>
      </c>
      <c r="ALR797" s="10">
        <f>ALP797*1.5*ALO797</f>
        <v>2932.5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VLOOKUP(ALV797,$A$879:$F$2635,6,FALSE)</f>
        <v>1955</v>
      </c>
      <c r="ALZ797" s="179" t="s">
        <v>61</v>
      </c>
      <c r="AMA797" s="10">
        <f>ALY797*1.5*ALX797</f>
        <v>2932.5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VLOOKUP(AME797,$A$879:$F$2635,6,FALSE)</f>
        <v>1955</v>
      </c>
      <c r="AMI797" s="179" t="s">
        <v>61</v>
      </c>
      <c r="AMJ797" s="10">
        <f>AMH797*1.5*AMG797</f>
        <v>3225.7500000000005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VLOOKUP(AMN797,$A$879:$F$2635,6,FALSE)</f>
        <v>1955</v>
      </c>
      <c r="AMR797" s="179" t="s">
        <v>61</v>
      </c>
      <c r="AMS797" s="10">
        <f>AMQ797*1.5*AMP797</f>
        <v>3225.7500000000005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VLOOKUP(AMW797,$A$879:$F$2635,6,FALSE)</f>
        <v>1955</v>
      </c>
      <c r="ANA797" s="179" t="s">
        <v>61</v>
      </c>
      <c r="ANB797" s="10">
        <f>AMZ797*1.5*AMY797</f>
        <v>2932.5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VLOOKUP(ANF797,$A$879:$F$2635,6,FALSE)</f>
        <v>1955</v>
      </c>
      <c r="ANJ797" s="179" t="s">
        <v>61</v>
      </c>
      <c r="ANK797" s="10">
        <f>ANI797*1.5*ANH797</f>
        <v>3225.7500000000005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VLOOKUP(ANO797,$A$879:$F$2635,6,FALSE)</f>
        <v>1955</v>
      </c>
      <c r="ANS797" s="179" t="s">
        <v>61</v>
      </c>
      <c r="ANT797" s="10">
        <f>ANR797*1.5*ANQ797</f>
        <v>2932.5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VLOOKUP(ANX797,$A$879:$F$2635,6,FALSE)</f>
        <v>1955</v>
      </c>
      <c r="AOB797" s="179" t="s">
        <v>61</v>
      </c>
      <c r="AOC797" s="10">
        <f>AOA797*1.5*ANZ797</f>
        <v>3225.7500000000005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VLOOKUP(AOG797,$A$879:$F$2635,6,FALSE)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VLOOKUP(AOP797,$A$879:$F$2635,6,FALSE)</f>
        <v>1955</v>
      </c>
      <c r="AOT797" s="179" t="s">
        <v>61</v>
      </c>
      <c r="AOU797" s="10">
        <f>AOS797*1.5*AOR797</f>
        <v>2932.5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VLOOKUP(AOY797,$A$879:$F$2635,6,FALSE)</f>
        <v>1955</v>
      </c>
      <c r="APC797" s="179" t="s">
        <v>61</v>
      </c>
      <c r="APD797" s="10">
        <f>APB797*1.5*APA797</f>
        <v>2932.5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VLOOKUP(APH797,$A$879:$F$2635,6,FALSE)</f>
        <v>1955</v>
      </c>
      <c r="APL797" s="179" t="s">
        <v>61</v>
      </c>
      <c r="APM797" s="10">
        <f>APK797*1.5*APJ797</f>
        <v>2932.5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VLOOKUP(APQ797,$A$879:$F$2635,6,FALSE)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VLOOKUP(APZ797,$A$879:$F$2635,6,FALSE)</f>
        <v>1955</v>
      </c>
      <c r="AQD797" s="179" t="s">
        <v>61</v>
      </c>
      <c r="AQE797" s="10">
        <f>AQC797*1.5*AQB797</f>
        <v>2932.5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VLOOKUP(AQI797,$A$879:$F$2635,6,FALSE)</f>
        <v>290</v>
      </c>
      <c r="AQM797" s="179" t="s">
        <v>61</v>
      </c>
      <c r="AQN797" s="10">
        <f>AQL797*1.5*AQK797</f>
        <v>435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VLOOKUP(AQR797,$A$879:$F$2635,6,FALSE)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VLOOKUP(ARA797,$A$879:$F$2635,6,FALSE)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VLOOKUP(ARJ797,$A$879:$F$2635,6,FALSE)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VLOOKUP(ARS797,$A$879:$F$2635,6,FALSE)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VLOOKUP(ASB797,$A$879:$F$2635,6,FALSE)</f>
        <v>579</v>
      </c>
      <c r="ASF797" s="179" t="s">
        <v>61</v>
      </c>
      <c r="ASG797" s="10">
        <f>ASE797*1.5*ASD797</f>
        <v>955.35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VLOOKUP(ASK797,$A$879:$F$2635,6,FALSE)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VLOOKUP(AST797,$A$879:$F$2635,6,FALSE)</f>
        <v>290</v>
      </c>
      <c r="ASX797" s="179" t="s">
        <v>61</v>
      </c>
      <c r="ASY797" s="10">
        <f>ASW797*1.5*ASV797</f>
        <v>435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VLOOKUP(ATC797,$A$879:$F$2635,6,FALSE)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VLOOKUP(ATL797,$A$879:$F$2635,6,FALSE)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VLOOKUP(ATU797,$A$879:$F$2635,6,FALSE)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VLOOKUP(AUD797,$A$879:$F$2635,6,FALSE)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VLOOKUP(AUM797,$A$879:$F$2635,6,FALSE)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VLOOKUP(AUV797,$A$879:$F$2635,6,FALSE)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VLOOKUP(AVE797,$A$879:$F$2635,6,FALSE)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VLOOKUP(AVN797,$A$879:$F$2635,6,FALSE)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VLOOKUP(AVW797,$A$879:$F$2635,6,FALSE)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VLOOKUP(AWF797,$A$879:$F$2635,6,FALSE)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VLOOKUP(AWO797,$A$879:$F$2635,6,FALSE)</f>
        <v>1955</v>
      </c>
      <c r="AWS797" s="179" t="s">
        <v>61</v>
      </c>
      <c r="AWT797" s="10">
        <f>AWR797*1.5*AWQ797</f>
        <v>3225.7500000000005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VLOOKUP(AWX797,$A$879:$F$2635,6,FALSE)</f>
        <v>1955</v>
      </c>
      <c r="AXB797" s="179" t="s">
        <v>61</v>
      </c>
      <c r="AXC797" s="10">
        <f>AXA797*1.5*AWZ797</f>
        <v>2932.5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VLOOKUP(AXG797,$A$879:$F$2635,6,FALSE)</f>
        <v>1955</v>
      </c>
      <c r="AXK797" s="179" t="s">
        <v>61</v>
      </c>
      <c r="AXL797" s="10">
        <f>AXJ797*1.5*AXI797</f>
        <v>2932.5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VLOOKUP(AXP797,$A$879:$F$2635,6,FALSE)</f>
        <v>1955</v>
      </c>
      <c r="AXT797" s="179" t="s">
        <v>61</v>
      </c>
      <c r="AXU797" s="10">
        <f>AXS797*1.5*AXR797</f>
        <v>2932.5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VLOOKUP(AXY797,$A$879:$F$2635,6,FALSE)</f>
        <v>1955</v>
      </c>
      <c r="AYC797" s="179" t="s">
        <v>61</v>
      </c>
      <c r="AYD797" s="10">
        <f>AYB797*1.5*AYA797</f>
        <v>3225.7500000000005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VLOOKUP(AYH797,$A$879:$F$2635,6,FALSE)</f>
        <v>1955</v>
      </c>
      <c r="AYL797" s="179" t="s">
        <v>61</v>
      </c>
      <c r="AYM797" s="10">
        <f>AYK797*1.5*AYJ797</f>
        <v>3225.7500000000005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VLOOKUP(AYQ797,$A$879:$F$2635,6,FALSE)</f>
        <v>1955</v>
      </c>
      <c r="AYU797" s="179" t="s">
        <v>61</v>
      </c>
      <c r="AYV797" s="10">
        <f>AYT797*1.5*AYS797</f>
        <v>2932.5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VLOOKUP(AYZ797,$A$879:$F$2635,6,FALSE)</f>
        <v>1955</v>
      </c>
      <c r="AZD797" s="179" t="s">
        <v>61</v>
      </c>
      <c r="AZE797" s="10">
        <f>AZC797*1.5*AZB797</f>
        <v>2932.5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VLOOKUP(AZI797,$A$879:$F$2635,6,FALSE)</f>
        <v>1955</v>
      </c>
      <c r="AZM797" s="179" t="s">
        <v>61</v>
      </c>
      <c r="AZN797" s="10">
        <f>AZL797*1.5*AZK797</f>
        <v>2932.5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VLOOKUP(AZR797,$A$879:$F$2635,6,FALSE)</f>
        <v>579</v>
      </c>
      <c r="AZV797" s="179" t="s">
        <v>61</v>
      </c>
      <c r="AZW797" s="10">
        <f>AZU797*1.5*AZT797</f>
        <v>955.35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VLOOKUP(BAA797,$A$879:$F$2635,6,FALSE)</f>
        <v>1955</v>
      </c>
      <c r="BAE797" s="179" t="s">
        <v>61</v>
      </c>
      <c r="BAF797" s="10">
        <f>BAD797*1.5*BAC797</f>
        <v>2932.5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VLOOKUP(BAJ797,$A$879:$F$2635,6,FALSE)</f>
        <v>1955</v>
      </c>
      <c r="BAN797" s="179" t="s">
        <v>61</v>
      </c>
      <c r="BAO797" s="10">
        <f>BAM797*1.5*BAL797</f>
        <v>2932.5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VLOOKUP(BAS797,$A$879:$F$2635,6,FALSE)</f>
        <v>1955</v>
      </c>
      <c r="BAW797" s="179" t="s">
        <v>61</v>
      </c>
      <c r="BAX797" s="10">
        <f>BAV797*1.5*BAU797</f>
        <v>3225.7500000000005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VLOOKUP(BBB797,$A$879:$F$2635,6,FALSE)</f>
        <v>1955</v>
      </c>
      <c r="BBF797" s="179" t="s">
        <v>61</v>
      </c>
      <c r="BBG797" s="10">
        <f>BBE797*1.5*BBD797</f>
        <v>3225.7500000000005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VLOOKUP(BBK797,$A$879:$F$2635,6,FALSE)</f>
        <v>1955</v>
      </c>
      <c r="BBO797" s="179" t="s">
        <v>61</v>
      </c>
      <c r="BBP797" s="10">
        <f>BBN797*1.5*BBM797</f>
        <v>2932.5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VLOOKUP(BBT797,$A$879:$F$2635,6,FALSE)</f>
        <v>1955</v>
      </c>
      <c r="BBX797" s="179" t="s">
        <v>61</v>
      </c>
      <c r="BBY797" s="10">
        <f>BBW797*1.5*BBV797</f>
        <v>2932.5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VLOOKUP(BCC797,$A$879:$F$2635,6,FALSE)</f>
        <v>1955</v>
      </c>
      <c r="BCG797" s="179" t="s">
        <v>61</v>
      </c>
      <c r="BCH797" s="10">
        <f>BCF797*1.5*BCE797</f>
        <v>3225.7500000000005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VLOOKUP(BCL797,$A$879:$F$2635,6,FALSE)</f>
        <v>1955</v>
      </c>
      <c r="BCP797" s="179" t="s">
        <v>61</v>
      </c>
      <c r="BCQ797" s="10">
        <f>BCO797*1.5*BCN797</f>
        <v>3225.7500000000005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VLOOKUP(BCU797,$A$879:$F$2635,6,FALSE)</f>
        <v>1955</v>
      </c>
      <c r="BCY797" s="179" t="s">
        <v>61</v>
      </c>
      <c r="BCZ797" s="10">
        <f>BCX797*1.5*BCW797</f>
        <v>2932.5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VLOOKUP(BDD797,$A$879:$F$2635,6,FALSE)</f>
        <v>1955</v>
      </c>
      <c r="BDH797" s="179" t="s">
        <v>61</v>
      </c>
      <c r="BDI797" s="10">
        <f>BDG797*1.5*BDF797</f>
        <v>3225.7500000000005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VLOOKUP(BDM797,$A$879:$F$2635,6,FALSE)</f>
        <v>1955</v>
      </c>
      <c r="BDQ797" s="179" t="s">
        <v>61</v>
      </c>
      <c r="BDR797" s="10">
        <f>BDP797*1.5*BDO797</f>
        <v>3225.7500000000005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VLOOKUP(BDV797,$A$879:$F$2635,6,FALSE)</f>
        <v>1955</v>
      </c>
      <c r="BDZ797" s="179" t="s">
        <v>61</v>
      </c>
      <c r="BEA797" s="10">
        <f>BDY797*1.5*BDX797</f>
        <v>2932.5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VLOOKUP(BEE797,$A$879:$F$2635,6,FALSE)</f>
        <v>122</v>
      </c>
      <c r="BEI797" s="179" t="s">
        <v>61</v>
      </c>
      <c r="BEJ797" s="10">
        <f>BEH797*1.5*BEG797</f>
        <v>183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VLOOKUP(BEN797,$A$879:$F$2635,6,FALSE)</f>
        <v>579</v>
      </c>
      <c r="BER797" s="179" t="s">
        <v>61</v>
      </c>
      <c r="BES797" s="10">
        <f>BEQ797*1.5*BEP797</f>
        <v>868.5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VLOOKUP(BEW797,$A$879:$F$2635,6,FALSE)</f>
        <v>1955</v>
      </c>
      <c r="BFA797" s="179" t="s">
        <v>61</v>
      </c>
      <c r="BFB797" s="10">
        <f>BEZ797*1.5*BEY797</f>
        <v>3225.7500000000005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VLOOKUP(BFF797,$A$879:$F$2635,6,FALSE)</f>
        <v>1955</v>
      </c>
      <c r="BFJ797" s="179" t="s">
        <v>61</v>
      </c>
      <c r="BFK797" s="10">
        <f>BFI797*1.5*BFH797</f>
        <v>3225.7500000000005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VLOOKUP(BFO797,$A$879:$F$2635,6,FALSE)</f>
        <v>1955</v>
      </c>
      <c r="BFS797" s="179" t="s">
        <v>61</v>
      </c>
      <c r="BFT797" s="10">
        <f>BFR797*1.5*BFQ797</f>
        <v>3225.7500000000005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VLOOKUP(BFX797,$A$879:$F$2635,6,FALSE)</f>
        <v>1955</v>
      </c>
      <c r="BGB797" s="179" t="s">
        <v>61</v>
      </c>
      <c r="BGC797" s="10">
        <f>BGA797*1.5*BFZ797</f>
        <v>2932.5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VLOOKUP(BGG797,$A$879:$F$2635,6,FALSE)</f>
        <v>579</v>
      </c>
      <c r="BGK797" s="179" t="s">
        <v>61</v>
      </c>
      <c r="BGL797" s="10">
        <f>BGJ797*1.5*BGI797</f>
        <v>868.5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VLOOKUP(BGP797,$A$879:$F$2635,6,FALSE)</f>
        <v>1955</v>
      </c>
      <c r="BGT797" s="179" t="s">
        <v>61</v>
      </c>
      <c r="BGU797" s="10">
        <f>BGS797*1.5*BGR797</f>
        <v>3225.7500000000005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VLOOKUP(BGY797,$A$879:$F$2635,6,FALSE)</f>
        <v>1955</v>
      </c>
      <c r="BHC797" s="179" t="s">
        <v>61</v>
      </c>
      <c r="BHD797" s="10">
        <f>BHB797*1.5*BHA797</f>
        <v>2932.5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VLOOKUP(B798,$A$879:$F$2635,6,FALSE)</f>
        <v>579</v>
      </c>
      <c r="F798" s="179" t="s">
        <v>63</v>
      </c>
      <c r="G798" s="10">
        <f>E798*1.4</f>
        <v>810.59999999999991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VLOOKUP(K798,$A$879:$F$2635,6,FALSE)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VLOOKUP(T798,$A$879:$F$2635,6,FALSE)</f>
        <v>579</v>
      </c>
      <c r="X798" s="179" t="s">
        <v>63</v>
      </c>
      <c r="Y798" s="10">
        <f>W798*1.4</f>
        <v>810.59999999999991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VLOOKUP(AC798,$A$879:$F$2635,6,FALSE)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VLOOKUP(AL798,$A$879:$F$2635,6,FALSE)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VLOOKUP(AU798,$A$879:$F$2635,6,FALSE)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VLOOKUP(BD798,$A$879:$F$2635,6,FALSE)</f>
        <v>290</v>
      </c>
      <c r="BH798" s="179" t="s">
        <v>63</v>
      </c>
      <c r="BI798" s="10">
        <f>BG798*1.4</f>
        <v>406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VLOOKUP(BM798,$A$879:$F$2635,6,FALSE)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VLOOKUP(BV798,$A$879:$F$2635,6,FALSE)</f>
        <v>290</v>
      </c>
      <c r="BZ798" s="179" t="s">
        <v>63</v>
      </c>
      <c r="CA798" s="10">
        <f>BY798*1.4</f>
        <v>406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VLOOKUP(CE798,$A$879:$F$2635,6,FALSE)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VLOOKUP(CN798,$A$879:$F$2635,6,FALSE)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VLOOKUP(CW798,$A$879:$F$2635,6,FALSE)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VLOOKUP(DF798,$A$879:$F$2635,6,FALSE)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VLOOKUP(DO798,$A$879:$F$2635,6,FALSE)</f>
        <v>579</v>
      </c>
      <c r="DS798" s="179" t="s">
        <v>63</v>
      </c>
      <c r="DT798" s="10">
        <f>DR798*1.4</f>
        <v>810.59999999999991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VLOOKUP(DX798,$A$879:$F$2635,6,FALSE)</f>
        <v>579</v>
      </c>
      <c r="EB798" s="179" t="s">
        <v>63</v>
      </c>
      <c r="EC798" s="10">
        <f>EA798*1.4</f>
        <v>810.59999999999991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VLOOKUP(EG798,$A$879:$F$2635,6,FALSE)</f>
        <v>579</v>
      </c>
      <c r="EK798" s="179" t="s">
        <v>63</v>
      </c>
      <c r="EL798" s="10">
        <f>EJ798*1.4</f>
        <v>810.59999999999991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VLOOKUP(EP798,$A$879:$F$2635,6,FALSE)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VLOOKUP(EY798,$A$879:$F$2635,6,FALSE)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VLOOKUP(FH798,$A$879:$F$2635,6,FALSE)</f>
        <v>579</v>
      </c>
      <c r="FL798" s="179" t="s">
        <v>63</v>
      </c>
      <c r="FM798" s="10">
        <f>FK798*1.4</f>
        <v>810.59999999999991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VLOOKUP(FQ798,$A$879:$F$2635,6,FALSE)</f>
        <v>579</v>
      </c>
      <c r="FU798" s="179" t="s">
        <v>63</v>
      </c>
      <c r="FV798" s="10">
        <f>FT798*1.4</f>
        <v>810.59999999999991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VLOOKUP(FZ798,$A$879:$F$2635,6,FALSE)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VLOOKUP(GI798,$A$879:$F$2635,6,FALSE)</f>
        <v>579</v>
      </c>
      <c r="GM798" s="179" t="s">
        <v>63</v>
      </c>
      <c r="GN798" s="10">
        <f>GL798*1.4</f>
        <v>810.59999999999991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VLOOKUP(GR798,$A$879:$F$2635,6,FALSE)</f>
        <v>290</v>
      </c>
      <c r="GV798" s="179" t="s">
        <v>63</v>
      </c>
      <c r="GW798" s="10">
        <f>GU798*1.4</f>
        <v>406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VLOOKUP(HA798,$A$879:$F$2635,6,FALSE)</f>
        <v>579</v>
      </c>
      <c r="HE798" s="179" t="s">
        <v>63</v>
      </c>
      <c r="HF798" s="10">
        <f>HD798*1.4</f>
        <v>810.59999999999991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VLOOKUP(HJ798,$A$879:$F$2635,6,FALSE)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VLOOKUP(HS798,$A$879:$F$2635,6,FALSE)</f>
        <v>290</v>
      </c>
      <c r="HW798" s="179" t="s">
        <v>63</v>
      </c>
      <c r="HX798" s="10">
        <f>HV798*1.4</f>
        <v>406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VLOOKUP(IB798,$A$879:$F$2635,6,FALSE)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VLOOKUP(IK798,$A$879:$F$2635,6,FALSE)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VLOOKUP(IT798,$A$879:$F$2635,6,FALSE)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VLOOKUP(JC798,$A$879:$F$2635,6,FALSE)</f>
        <v>579</v>
      </c>
      <c r="JG798" s="179" t="s">
        <v>63</v>
      </c>
      <c r="JH798" s="10">
        <f>JF798*1.4</f>
        <v>810.59999999999991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VLOOKUP(JL798,$A$879:$F$2635,6,FALSE)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VLOOKUP(JU798,$A$879:$F$2635,6,FALSE)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VLOOKUP(KD798,$A$879:$F$2635,6,FALSE)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VLOOKUP(KM798,$A$879:$F$2635,6,FALSE)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VLOOKUP(KV798,$A$879:$F$2635,6,FALSE)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VLOOKUP(LE798,$A$879:$F$2635,6,FALSE)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VLOOKUP(LN798,$A$879:$F$2635,6,FALSE)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VLOOKUP(LW798,$A$879:$F$2635,6,FALSE)</f>
        <v>290</v>
      </c>
      <c r="MA798" s="179" t="s">
        <v>63</v>
      </c>
      <c r="MB798" s="10">
        <f>LZ798*1.4</f>
        <v>406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VLOOKUP(MF798,$A$879:$F$2635,6,FALSE)</f>
        <v>579</v>
      </c>
      <c r="MJ798" s="179" t="s">
        <v>63</v>
      </c>
      <c r="MK798" s="10">
        <f>MI798*1.4</f>
        <v>810.59999999999991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VLOOKUP(MO798,$A$879:$F$2635,6,FALSE)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VLOOKUP(MX798,$A$879:$F$2635,6,FALSE)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VLOOKUP(NG798,$A$879:$F$2635,6,FALSE)</f>
        <v>290</v>
      </c>
      <c r="NK798" s="179" t="s">
        <v>63</v>
      </c>
      <c r="NL798" s="10">
        <f>NJ798*1.4</f>
        <v>406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VLOOKUP(NP798,$A$879:$F$2635,6,FALSE)</f>
        <v>290</v>
      </c>
      <c r="NT798" s="179" t="s">
        <v>63</v>
      </c>
      <c r="NU798" s="10">
        <f>NS798*1.4</f>
        <v>406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VLOOKUP(NY798,$A$879:$F$2635,6,FALSE)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VLOOKUP(OH798,$A$879:$F$2635,6,FALSE)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VLOOKUP(OQ798,$A$879:$F$2635,6,FALSE)</f>
        <v>579</v>
      </c>
      <c r="OU798" s="179" t="s">
        <v>63</v>
      </c>
      <c r="OV798" s="10">
        <f>OT798*1.4</f>
        <v>810.59999999999991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VLOOKUP(OZ798,$A$879:$F$2635,6,FALSE)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VLOOKUP(PI798,$A$879:$F$2635,6,FALSE)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VLOOKUP(PR798,$A$879:$F$2635,6,FALSE)</f>
        <v>290</v>
      </c>
      <c r="PV798" s="179" t="s">
        <v>63</v>
      </c>
      <c r="PW798" s="10">
        <f>PU798*1.4</f>
        <v>406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VLOOKUP(QA798,$A$879:$F$2635,6,FALSE)</f>
        <v>579</v>
      </c>
      <c r="QE798" s="179" t="s">
        <v>63</v>
      </c>
      <c r="QF798" s="10">
        <f>QD798*1.4</f>
        <v>810.59999999999991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VLOOKUP(QJ798,$A$879:$F$2635,6,FALSE)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VLOOKUP(QS798,$A$879:$F$2635,6,FALSE)</f>
        <v>1955</v>
      </c>
      <c r="QW798" s="179" t="s">
        <v>63</v>
      </c>
      <c r="QX798" s="10">
        <f>QV798*1.4</f>
        <v>2737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VLOOKUP(RB798,$A$879:$F$2635,6,FALSE)</f>
        <v>290</v>
      </c>
      <c r="RF798" s="179" t="s">
        <v>63</v>
      </c>
      <c r="RG798" s="10">
        <f>RE798*1.4</f>
        <v>406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VLOOKUP(RK798,$A$879:$F$2635,6,FALSE)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VLOOKUP(RT798,$A$879:$F$2635,6,FALSE)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VLOOKUP(SC798,$A$879:$F$2635,6,FALSE)</f>
        <v>1955</v>
      </c>
      <c r="SG798" s="179" t="s">
        <v>63</v>
      </c>
      <c r="SH798" s="10">
        <f>SF798*1.4</f>
        <v>2737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VLOOKUP(SL798,$A$879:$F$2635,6,FALSE)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VLOOKUP(SU798,$A$879:$F$2635,6,FALSE)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VLOOKUP(TD798,$A$879:$F$2635,6,FALSE)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VLOOKUP(TM798,$A$879:$F$2635,6,FALSE)</f>
        <v>122</v>
      </c>
      <c r="TQ798" s="179" t="s">
        <v>63</v>
      </c>
      <c r="TR798" s="10">
        <f>TP798*1.4</f>
        <v>170.79999999999998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VLOOKUP(TV798,$A$879:$F$2635,6,FALSE)</f>
        <v>290</v>
      </c>
      <c r="TZ798" s="179" t="s">
        <v>63</v>
      </c>
      <c r="UA798" s="10">
        <f>TY798*1.4</f>
        <v>406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VLOOKUP(UE798,$A$879:$F$2635,6,FALSE)</f>
        <v>1955</v>
      </c>
      <c r="UI798" s="179" t="s">
        <v>63</v>
      </c>
      <c r="UJ798" s="10">
        <f>UH798*1.4</f>
        <v>2737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VLOOKUP(UN798,$A$879:$F$2635,6,FALSE)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VLOOKUP(UW798,$A$879:$F$2635,6,FALSE)</f>
        <v>290</v>
      </c>
      <c r="VA798" s="179" t="s">
        <v>63</v>
      </c>
      <c r="VB798" s="10">
        <f>UZ798*1.4</f>
        <v>406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VLOOKUP(VF798,$A$879:$F$2635,6,FALSE)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VLOOKUP(VO798,$A$879:$F$2635,6,FALSE)</f>
        <v>1955</v>
      </c>
      <c r="VS798" s="179" t="s">
        <v>63</v>
      </c>
      <c r="VT798" s="10">
        <f>VR798*1.4</f>
        <v>2737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VLOOKUP(VX798,$A$879:$F$2635,6,FALSE)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VLOOKUP(WG798,$A$879:$F$2635,6,FALSE)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VLOOKUP(WP798,$A$879:$F$2635,6,FALSE)</f>
        <v>579</v>
      </c>
      <c r="WT798" s="179" t="s">
        <v>63</v>
      </c>
      <c r="WU798" s="10">
        <f>WS798*1.4</f>
        <v>810.59999999999991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VLOOKUP(WY798,$A$879:$F$2635,6,FALSE)</f>
        <v>290</v>
      </c>
      <c r="XC798" s="179" t="s">
        <v>63</v>
      </c>
      <c r="XD798" s="10">
        <f>XB798*1.4</f>
        <v>406</v>
      </c>
      <c r="XF798" s="239"/>
      <c r="XG798" s="179" t="s">
        <v>62</v>
      </c>
      <c r="XH798" s="370" t="s">
        <v>731</v>
      </c>
      <c r="XJ798" s="180"/>
      <c r="XK798" s="180">
        <f>VLOOKUP(XH798,$A$879:$F$2635,6,FALSE)</f>
        <v>579</v>
      </c>
      <c r="XL798" s="179" t="s">
        <v>63</v>
      </c>
      <c r="XM798" s="10">
        <f>XK798*1.4</f>
        <v>810.59999999999991</v>
      </c>
      <c r="XO798" s="239"/>
      <c r="XP798" s="179" t="s">
        <v>62</v>
      </c>
      <c r="XQ798" s="360" t="s">
        <v>731</v>
      </c>
      <c r="XS798" s="180"/>
      <c r="XT798" s="180">
        <f>VLOOKUP(XQ798,$A$879:$F$2635,6,FALSE)</f>
        <v>579</v>
      </c>
      <c r="XU798" s="179" t="s">
        <v>63</v>
      </c>
      <c r="XV798" s="10">
        <f>XT798*1.4</f>
        <v>810.59999999999991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VLOOKUP(XZ798,$A$879:$F$2635,6,FALSE)</f>
        <v>290</v>
      </c>
      <c r="YD798" s="179" t="s">
        <v>63</v>
      </c>
      <c r="YE798" s="10">
        <f>YC798*1.4</f>
        <v>406</v>
      </c>
      <c r="YG798" s="239"/>
      <c r="YH798" s="179" t="s">
        <v>62</v>
      </c>
      <c r="YI798" s="360" t="s">
        <v>835</v>
      </c>
      <c r="YK798" s="180"/>
      <c r="YL798" s="180">
        <f>VLOOKUP(YI798,$A$879:$F$2635,6,FALSE)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VLOOKUP(YR798,$A$879:$F$2635,6,FALSE)</f>
        <v>122</v>
      </c>
      <c r="YV798" s="179" t="s">
        <v>63</v>
      </c>
      <c r="YW798" s="10">
        <f>YU798*1.4</f>
        <v>170.79999999999998</v>
      </c>
      <c r="YY798" s="239"/>
      <c r="YZ798" s="179" t="s">
        <v>62</v>
      </c>
      <c r="ZA798" s="360" t="s">
        <v>529</v>
      </c>
      <c r="ZC798" s="180"/>
      <c r="ZD798" s="180">
        <f>VLOOKUP(ZA798,$A$879:$F$2635,6,FALSE)</f>
        <v>290</v>
      </c>
      <c r="ZE798" s="179" t="s">
        <v>63</v>
      </c>
      <c r="ZF798" s="10">
        <f>ZD798*1.4</f>
        <v>406</v>
      </c>
      <c r="ZH798" s="239"/>
      <c r="ZI798" s="179" t="s">
        <v>62</v>
      </c>
      <c r="ZJ798" s="360" t="s">
        <v>835</v>
      </c>
      <c r="ZL798" s="180"/>
      <c r="ZM798" s="180">
        <f>VLOOKUP(ZJ798,$A$879:$F$2635,6,FALSE)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VLOOKUP(ZS798,$A$879:$F$2635,6,FALSE)</f>
        <v>290</v>
      </c>
      <c r="ZW798" s="179" t="s">
        <v>63</v>
      </c>
      <c r="ZX798" s="10">
        <f>ZV798*1.4</f>
        <v>406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VLOOKUP(AAB798,$A$879:$F$2635,6,FALSE)</f>
        <v>290</v>
      </c>
      <c r="AAF798" s="179" t="s">
        <v>63</v>
      </c>
      <c r="AAG798" s="10">
        <f>AAE798*1.4</f>
        <v>406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VLOOKUP(AAK798,$A$879:$F$2635,6,FALSE)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VLOOKUP(AAT798,$A$879:$F$2635,6,FALSE)</f>
        <v>290</v>
      </c>
      <c r="AAX798" s="179" t="s">
        <v>63</v>
      </c>
      <c r="AAY798" s="10">
        <f>AAW798*1.4</f>
        <v>406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VLOOKUP(ABC798,$A$879:$F$2635,6,FALSE)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VLOOKUP(ABL798,$A$879:$F$2635,6,FALSE)</f>
        <v>579</v>
      </c>
      <c r="ABP798" s="179" t="s">
        <v>63</v>
      </c>
      <c r="ABQ798" s="10">
        <f>ABO798*1.4</f>
        <v>810.59999999999991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VLOOKUP(ABU798,$A$879:$F$2635,6,FALSE)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VLOOKUP(ACD798,$A$879:$F$2635,6,FALSE)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VLOOKUP(ACM798,$A$879:$F$2635,6,FALSE)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VLOOKUP(ACV798,$A$879:$F$2635,6,FALSE)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VLOOKUP(ADE798,$A$879:$F$2635,6,FALSE)</f>
        <v>290</v>
      </c>
      <c r="ADI798" s="179" t="s">
        <v>63</v>
      </c>
      <c r="ADJ798" s="10">
        <f>ADH798*1.4</f>
        <v>406</v>
      </c>
      <c r="ADL798" s="239"/>
      <c r="ADM798" s="179" t="s">
        <v>62</v>
      </c>
      <c r="ADN798" s="75" t="s">
        <v>183</v>
      </c>
      <c r="ADP798" s="180"/>
      <c r="ADQ798" s="180" t="e">
        <f>VLOOKUP(ADN798,$A$879:$F$2635,6,FALSE)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VLOOKUP(ADW798,$A$879:$F$2635,6,FALSE)</f>
        <v>290</v>
      </c>
      <c r="AEA798" s="179" t="s">
        <v>63</v>
      </c>
      <c r="AEB798" s="10">
        <f>ADZ798*1.4</f>
        <v>406</v>
      </c>
      <c r="AED798" s="239"/>
      <c r="AEE798" s="179" t="s">
        <v>62</v>
      </c>
      <c r="AEF798" s="75" t="s">
        <v>183</v>
      </c>
      <c r="AEH798" s="180"/>
      <c r="AEI798" s="180" t="e">
        <f>VLOOKUP(AEF798,$A$879:$F$2635,6,FALSE)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VLOOKUP(AEO798,$A$879:$F$2635,6,FALSE)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VLOOKUP(AEX798,$A$879:$F$2635,6,FALSE)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VLOOKUP(AFG798,$A$879:$F$2635,6,FALSE)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VLOOKUP(AFP798,$A$879:$F$2635,6,FALSE)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VLOOKUP(AFY798,$A$879:$F$2635,6,FALSE)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VLOOKUP(AGH798,$A$879:$F$2635,6,FALSE)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VLOOKUP(AGQ798,$A$879:$F$2635,6,FALSE)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VLOOKUP(AGZ798,$A$879:$F$2635,6,FALSE)</f>
        <v>579</v>
      </c>
      <c r="AHD798" s="179" t="s">
        <v>63</v>
      </c>
      <c r="AHE798" s="10">
        <f>AHC798*1.4</f>
        <v>810.59999999999991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VLOOKUP(AHI798,$A$879:$F$2635,6,FALSE)</f>
        <v>290</v>
      </c>
      <c r="AHM798" s="179" t="s">
        <v>63</v>
      </c>
      <c r="AHN798" s="10">
        <f>AHL798*1.4</f>
        <v>406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VLOOKUP(AHR798,$A$879:$F$2635,6,FALSE)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VLOOKUP(AIA798,$A$879:$F$2635,6,FALSE)</f>
        <v>290</v>
      </c>
      <c r="AIE798" s="179" t="s">
        <v>63</v>
      </c>
      <c r="AIF798" s="10">
        <f>AID798*1.4</f>
        <v>406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VLOOKUP(AIJ798,$A$879:$F$2635,6,FALSE)</f>
        <v>579</v>
      </c>
      <c r="AIN798" s="179" t="s">
        <v>63</v>
      </c>
      <c r="AIO798" s="10">
        <f>AIM798*1.4</f>
        <v>810.59999999999991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VLOOKUP(AIS798,$A$879:$F$2635,6,FALSE)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VLOOKUP(AJB798,$A$879:$F$2635,6,FALSE)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VLOOKUP(AJK798,$A$879:$F$2635,6,FALSE)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VLOOKUP(AJT798,$A$879:$F$2635,6,FALSE)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VLOOKUP(AKC798,$A$879:$F$2635,6,FALSE)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VLOOKUP(AKL798,$A$879:$F$2635,6,FALSE)</f>
        <v>579</v>
      </c>
      <c r="AKP798" s="179" t="s">
        <v>63</v>
      </c>
      <c r="AKQ798" s="10">
        <f>AKO798*1.4</f>
        <v>810.59999999999991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VLOOKUP(AKU798,$A$879:$F$2635,6,FALSE)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VLOOKUP(ALD798,$A$879:$F$2635,6,FALSE)</f>
        <v>579</v>
      </c>
      <c r="ALH798" s="179" t="s">
        <v>63</v>
      </c>
      <c r="ALI798" s="10">
        <f>ALG798*1.4</f>
        <v>810.59999999999991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VLOOKUP(ALM798,$A$879:$F$2635,6,FALSE)</f>
        <v>290</v>
      </c>
      <c r="ALQ798" s="179" t="s">
        <v>63</v>
      </c>
      <c r="ALR798" s="10">
        <f>ALP798*1.4</f>
        <v>406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VLOOKUP(ALV798,$A$879:$F$2635,6,FALSE)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VLOOKUP(AME798,$A$879:$F$2635,6,FALSE)</f>
        <v>579</v>
      </c>
      <c r="AMI798" s="179" t="s">
        <v>63</v>
      </c>
      <c r="AMJ798" s="10">
        <f>AMH798*1.4</f>
        <v>810.59999999999991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VLOOKUP(AMN798,$A$879:$F$2635,6,FALSE)</f>
        <v>290</v>
      </c>
      <c r="AMR798" s="179" t="s">
        <v>63</v>
      </c>
      <c r="AMS798" s="10">
        <f>AMQ798*1.4</f>
        <v>406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VLOOKUP(AMW798,$A$879:$F$2635,6,FALSE)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VLOOKUP(ANF798,$A$879:$F$2635,6,FALSE)</f>
        <v>579</v>
      </c>
      <c r="ANJ798" s="179" t="s">
        <v>63</v>
      </c>
      <c r="ANK798" s="10">
        <f>ANI798*1.4</f>
        <v>810.59999999999991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VLOOKUP(ANO798,$A$879:$F$2635,6,FALSE)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VLOOKUP(ANX798,$A$879:$F$2635,6,FALSE)</f>
        <v>290</v>
      </c>
      <c r="AOB798" s="179" t="s">
        <v>63</v>
      </c>
      <c r="AOC798" s="10">
        <f>AOA798*1.4</f>
        <v>406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VLOOKUP(AOG798,$A$879:$F$2635,6,FALSE)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VLOOKUP(AOP798,$A$879:$F$2635,6,FALSE)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VLOOKUP(AOY798,$A$879:$F$2635,6,FALSE)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VLOOKUP(APH798,$A$879:$F$2635,6,FALSE)</f>
        <v>579</v>
      </c>
      <c r="APL798" s="179" t="s">
        <v>63</v>
      </c>
      <c r="APM798" s="10">
        <f>APK798*1.4</f>
        <v>810.59999999999991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VLOOKUP(APQ798,$A$879:$F$2635,6,FALSE)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VLOOKUP(APZ798,$A$879:$F$2635,6,FALSE)</f>
        <v>579</v>
      </c>
      <c r="AQD798" s="179" t="s">
        <v>63</v>
      </c>
      <c r="AQE798" s="10">
        <f>AQC798*1.4</f>
        <v>810.59999999999991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VLOOKUP(AQI798,$A$879:$F$2635,6,FALSE)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VLOOKUP(AQR798,$A$879:$F$2635,6,FALSE)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VLOOKUP(ARA798,$A$879:$F$2635,6,FALSE)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VLOOKUP(ARJ798,$A$879:$F$2635,6,FALSE)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VLOOKUP(ARS798,$A$879:$F$2635,6,FALSE)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VLOOKUP(ASB798,$A$879:$F$2635,6,FALSE)</f>
        <v>1955</v>
      </c>
      <c r="ASF798" s="179" t="s">
        <v>63</v>
      </c>
      <c r="ASG798" s="10">
        <f>ASE798*1.4</f>
        <v>2737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VLOOKUP(ASK798,$A$879:$F$2635,6,FALSE)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VLOOKUP(AST798,$A$879:$F$2635,6,FALSE)</f>
        <v>122</v>
      </c>
      <c r="ASX798" s="179" t="s">
        <v>63</v>
      </c>
      <c r="ASY798" s="10">
        <f>ASW798*1.4</f>
        <v>170.79999999999998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VLOOKUP(ATC798,$A$879:$F$2635,6,FALSE)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VLOOKUP(ATL798,$A$879:$F$2635,6,FALSE)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VLOOKUP(ATU798,$A$879:$F$2635,6,FALSE)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VLOOKUP(AUD798,$A$879:$F$2635,6,FALSE)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VLOOKUP(AUM798,$A$879:$F$2635,6,FALSE)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VLOOKUP(AUV798,$A$879:$F$2635,6,FALSE)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VLOOKUP(AVE798,$A$879:$F$2635,6,FALSE)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VLOOKUP(AVN798,$A$879:$F$2635,6,FALSE)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VLOOKUP(AVW798,$A$879:$F$2635,6,FALSE)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VLOOKUP(AWF798,$A$879:$F$2635,6,FALSE)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VLOOKUP(AWO798,$A$879:$F$2635,6,FALSE)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VLOOKUP(AWX798,$A$879:$F$2635,6,FALSE)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VLOOKUP(AXG798,$A$879:$F$2635,6,FALSE)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VLOOKUP(AXP798,$A$879:$F$2635,6,FALSE)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VLOOKUP(AXY798,$A$879:$F$2635,6,FALSE)</f>
        <v>290</v>
      </c>
      <c r="AYC798" s="179" t="s">
        <v>63</v>
      </c>
      <c r="AYD798" s="10">
        <f>AYB798*1.4</f>
        <v>406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VLOOKUP(AYH798,$A$879:$F$2635,6,FALSE)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VLOOKUP(AYQ798,$A$879:$F$2635,6,FALSE)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VLOOKUP(AYZ798,$A$879:$F$2635,6,FALSE)</f>
        <v>122</v>
      </c>
      <c r="AZD798" s="179" t="s">
        <v>63</v>
      </c>
      <c r="AZE798" s="10">
        <f>AZC798*1.4</f>
        <v>170.79999999999998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VLOOKUP(AZI798,$A$879:$F$2635,6,FALSE)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VLOOKUP(AZR798,$A$879:$F$2635,6,FALSE)</f>
        <v>1955</v>
      </c>
      <c r="AZV798" s="179" t="s">
        <v>63</v>
      </c>
      <c r="AZW798" s="10">
        <f>AZU798*1.4</f>
        <v>2737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VLOOKUP(BAA798,$A$879:$F$2635,6,FALSE)</f>
        <v>290</v>
      </c>
      <c r="BAE798" s="179" t="s">
        <v>63</v>
      </c>
      <c r="BAF798" s="10">
        <f>BAD798*1.4</f>
        <v>406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VLOOKUP(BAJ798,$A$879:$F$2635,6,FALSE)</f>
        <v>290</v>
      </c>
      <c r="BAN798" s="179" t="s">
        <v>63</v>
      </c>
      <c r="BAO798" s="10">
        <f>BAM798*1.4</f>
        <v>406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VLOOKUP(BAS798,$A$879:$F$2635,6,FALSE)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VLOOKUP(BBB798,$A$879:$F$2635,6,FALSE)</f>
        <v>579</v>
      </c>
      <c r="BBF798" s="179" t="s">
        <v>63</v>
      </c>
      <c r="BBG798" s="10">
        <f>BBE798*1.4</f>
        <v>810.59999999999991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VLOOKUP(BBK798,$A$879:$F$2635,6,FALSE)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VLOOKUP(BBT798,$A$879:$F$2635,6,FALSE)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VLOOKUP(BCC798,$A$879:$F$2635,6,FALSE)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VLOOKUP(BCL798,$A$879:$F$2635,6,FALSE)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VLOOKUP(BCU798,$A$879:$F$2635,6,FALSE)</f>
        <v>579</v>
      </c>
      <c r="BCY798" s="179" t="s">
        <v>63</v>
      </c>
      <c r="BCZ798" s="10">
        <f>BCX798*1.4</f>
        <v>810.59999999999991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VLOOKUP(BDD798,$A$879:$F$2635,6,FALSE)</f>
        <v>579</v>
      </c>
      <c r="BDH798" s="179" t="s">
        <v>63</v>
      </c>
      <c r="BDI798" s="10">
        <f>BDG798*1.4</f>
        <v>810.59999999999991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VLOOKUP(BDM798,$A$879:$F$2635,6,FALSE)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VLOOKUP(BDV798,$A$879:$F$2635,6,FALSE)</f>
        <v>579</v>
      </c>
      <c r="BDZ798" s="179" t="s">
        <v>63</v>
      </c>
      <c r="BEA798" s="10">
        <f>BDY798*1.4</f>
        <v>810.59999999999991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VLOOKUP(BEE798,$A$879:$F$2635,6,FALSE)</f>
        <v>290</v>
      </c>
      <c r="BEI798" s="179" t="s">
        <v>63</v>
      </c>
      <c r="BEJ798" s="10">
        <f>BEH798*1.4</f>
        <v>406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VLOOKUP(BEN798,$A$879:$F$2635,6,FALSE)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VLOOKUP(BEW798,$A$879:$F$2635,6,FALSE)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VLOOKUP(BFF798,$A$879:$F$2635,6,FALSE)</f>
        <v>579</v>
      </c>
      <c r="BFJ798" s="179" t="s">
        <v>63</v>
      </c>
      <c r="BFK798" s="10">
        <f>BFI798*1.4</f>
        <v>810.59999999999991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VLOOKUP(BFO798,$A$879:$F$2635,6,FALSE)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VLOOKUP(BFX798,$A$879:$F$2635,6,FALSE)</f>
        <v>290</v>
      </c>
      <c r="BGB798" s="179" t="s">
        <v>63</v>
      </c>
      <c r="BGC798" s="10">
        <f>BGA798*1.4</f>
        <v>406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VLOOKUP(BGG798,$A$879:$F$2635,6,FALSE)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VLOOKUP(BGP798,$A$879:$F$2635,6,FALSE)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VLOOKUP(BGY798,$A$879:$F$2635,6,FALSE)</f>
        <v>579</v>
      </c>
      <c r="BHC798" s="179" t="s">
        <v>63</v>
      </c>
      <c r="BHD798" s="10">
        <f>BHB798*1.4</f>
        <v>810.59999999999991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VLOOKUP(B799,$A$879:$F$2635,6,FALSE)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VLOOKUP(K799,$A$879:$F$2635,6,FALSE)</f>
        <v>290</v>
      </c>
      <c r="O799" s="179" t="s">
        <v>65</v>
      </c>
      <c r="P799" s="10">
        <f>N799*1.3</f>
        <v>377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VLOOKUP(T799,$A$879:$F$2635,6,FALSE)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VLOOKUP(AC799,$A$879:$F$2635,6,FALSE)</f>
        <v>579</v>
      </c>
      <c r="AG799" s="179" t="s">
        <v>65</v>
      </c>
      <c r="AH799" s="10">
        <f>AF799*1.3</f>
        <v>752.7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VLOOKUP(AL799,$A$879:$F$2635,6,FALSE)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VLOOKUP(AU799,$A$879:$F$2635,6,FALSE)</f>
        <v>290</v>
      </c>
      <c r="AY799" s="179" t="s">
        <v>65</v>
      </c>
      <c r="AZ799" s="10">
        <f>AX799*1.3</f>
        <v>377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VLOOKUP(BD799,$A$879:$F$2635,6,FALSE)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VLOOKUP(BM799,$A$879:$F$2635,6,FALSE)</f>
        <v>122</v>
      </c>
      <c r="BQ799" s="179" t="s">
        <v>65</v>
      </c>
      <c r="BR799" s="10">
        <f>BP799*1.3</f>
        <v>158.6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VLOOKUP(BV799,$A$879:$F$2635,6,FALSE)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VLOOKUP(CE799,$A$879:$F$2635,6,FALSE)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VLOOKUP(CN799,$A$879:$F$2635,6,FALSE)</f>
        <v>290</v>
      </c>
      <c r="CR799" s="179" t="s">
        <v>65</v>
      </c>
      <c r="CS799" s="10">
        <f>CQ799*1.3</f>
        <v>377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VLOOKUP(CW799,$A$879:$F$2635,6,FALSE)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VLOOKUP(DF799,$A$879:$F$2635,6,FALSE)</f>
        <v>579</v>
      </c>
      <c r="DJ799" s="179" t="s">
        <v>65</v>
      </c>
      <c r="DK799" s="10">
        <f>DI799*1.3</f>
        <v>752.7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VLOOKUP(DO799,$A$879:$F$2635,6,FALSE)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VLOOKUP(DX799,$A$879:$F$2635,6,FALSE)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VLOOKUP(EG799,$A$879:$F$2635,6,FALSE)</f>
        <v>290</v>
      </c>
      <c r="EK799" s="179" t="s">
        <v>65</v>
      </c>
      <c r="EL799" s="10">
        <f>EJ799*1.3</f>
        <v>377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VLOOKUP(EP799,$A$879:$F$2635,6,FALSE)</f>
        <v>579</v>
      </c>
      <c r="ET799" s="179" t="s">
        <v>65</v>
      </c>
      <c r="EU799" s="10">
        <f>ES799*1.3</f>
        <v>752.7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VLOOKUP(EY799,$A$879:$F$2635,6,FALSE)</f>
        <v>290</v>
      </c>
      <c r="FC799" s="179" t="s">
        <v>65</v>
      </c>
      <c r="FD799" s="10">
        <f>FB799*1.3</f>
        <v>377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VLOOKUP(FH799,$A$879:$F$2635,6,FALSE)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VLOOKUP(FQ799,$A$879:$F$2635,6,FALSE)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VLOOKUP(FZ799,$A$879:$F$2635,6,FALSE)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VLOOKUP(GI799,$A$879:$F$2635,6,FALSE)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VLOOKUP(GR799,$A$879:$F$2635,6,FALSE)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VLOOKUP(HA799,$A$879:$F$2635,6,FALSE)</f>
        <v>1955</v>
      </c>
      <c r="HE799" s="179" t="s">
        <v>65</v>
      </c>
      <c r="HF799" s="10">
        <f>HD799*1.3</f>
        <v>2541.5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VLOOKUP(HJ799,$A$879:$F$2635,6,FALSE)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VLOOKUP(HS799,$A$879:$F$2635,6,FALSE)</f>
        <v>579</v>
      </c>
      <c r="HW799" s="179" t="s">
        <v>65</v>
      </c>
      <c r="HX799" s="10">
        <f>HV799*1.3</f>
        <v>752.7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VLOOKUP(IB799,$A$879:$F$2635,6,FALSE)</f>
        <v>290</v>
      </c>
      <c r="IF799" s="179" t="s">
        <v>65</v>
      </c>
      <c r="IG799" s="10">
        <f>IE799*1.3</f>
        <v>377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VLOOKUP(IK799,$A$879:$F$2635,6,FALSE)</f>
        <v>290</v>
      </c>
      <c r="IO799" s="179" t="s">
        <v>65</v>
      </c>
      <c r="IP799" s="10">
        <f>IN799*1.3</f>
        <v>377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VLOOKUP(IT799,$A$879:$F$2635,6,FALSE)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VLOOKUP(JC799,$A$879:$F$2635,6,FALSE)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VLOOKUP(JL799,$A$879:$F$2635,6,FALSE)</f>
        <v>579</v>
      </c>
      <c r="JP799" s="179" t="s">
        <v>65</v>
      </c>
      <c r="JQ799" s="10">
        <f>JO799*1.3</f>
        <v>752.7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VLOOKUP(JU799,$A$879:$F$2635,6,FALSE)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VLOOKUP(KD799,$A$879:$F$2635,6,FALSE)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VLOOKUP(KM799,$A$879:$F$2635,6,FALSE)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VLOOKUP(KV799,$A$879:$F$2635,6,FALSE)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VLOOKUP(LE799,$A$879:$F$2635,6,FALSE)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VLOOKUP(LN799,$A$879:$F$2635,6,FALSE)</f>
        <v>579</v>
      </c>
      <c r="LR799" s="179" t="s">
        <v>65</v>
      </c>
      <c r="LS799" s="10">
        <f>LQ799*1.3</f>
        <v>752.7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VLOOKUP(LW799,$A$879:$F$2635,6,FALSE)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VLOOKUP(MF799,$A$879:$F$2635,6,FALSE)</f>
        <v>290</v>
      </c>
      <c r="MJ799" s="179" t="s">
        <v>65</v>
      </c>
      <c r="MK799" s="10">
        <f>MI799*1.3</f>
        <v>377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VLOOKUP(MO799,$A$879:$F$2635,6,FALSE)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VLOOKUP(MX799,$A$879:$F$2635,6,FALSE)</f>
        <v>579</v>
      </c>
      <c r="NB799" s="179" t="s">
        <v>65</v>
      </c>
      <c r="NC799" s="10">
        <f>NA799*1.3</f>
        <v>752.7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VLOOKUP(NG799,$A$879:$F$2635,6,FALSE)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VLOOKUP(NP799,$A$879:$F$2635,6,FALSE)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VLOOKUP(NY799,$A$879:$F$2635,6,FALSE)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VLOOKUP(OH799,$A$879:$F$2635,6,FALSE)</f>
        <v>290</v>
      </c>
      <c r="OL799" s="179" t="s">
        <v>65</v>
      </c>
      <c r="OM799" s="10">
        <f>OK799*1.3</f>
        <v>377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VLOOKUP(OQ799,$A$879:$F$2635,6,FALSE)</f>
        <v>290</v>
      </c>
      <c r="OU799" s="179" t="s">
        <v>65</v>
      </c>
      <c r="OV799" s="10">
        <f>OT799*1.3</f>
        <v>377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VLOOKUP(OZ799,$A$879:$F$2635,6,FALSE)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VLOOKUP(PI799,$A$879:$F$2635,6,FALSE)</f>
        <v>579</v>
      </c>
      <c r="PM799" s="179" t="s">
        <v>65</v>
      </c>
      <c r="PN799" s="10">
        <f>PL799*1.3</f>
        <v>752.7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VLOOKUP(PR799,$A$879:$F$2635,6,FALSE)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VLOOKUP(QA799,$A$879:$F$2635,6,FALSE)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VLOOKUP(QJ799,$A$879:$F$2635,6,FALSE)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VLOOKUP(QS799,$A$879:$F$2635,6,FALSE)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VLOOKUP(RB799,$A$879:$F$2635,6,FALSE)</f>
        <v>122</v>
      </c>
      <c r="RF799" s="179" t="s">
        <v>65</v>
      </c>
      <c r="RG799" s="10">
        <f>RE799*1.3</f>
        <v>158.6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VLOOKUP(RK799,$A$879:$F$2635,6,FALSE)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VLOOKUP(RT799,$A$879:$F$2635,6,FALSE)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VLOOKUP(SC799,$A$879:$F$2635,6,FALSE)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VLOOKUP(SL799,$A$879:$F$2635,6,FALSE)</f>
        <v>579</v>
      </c>
      <c r="SP799" s="179" t="s">
        <v>65</v>
      </c>
      <c r="SQ799" s="10">
        <f>SO799*1.3</f>
        <v>752.7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VLOOKUP(SU799,$A$879:$F$2635,6,FALSE)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VLOOKUP(TD799,$A$879:$F$2635,6,FALSE)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VLOOKUP(TM799,$A$879:$F$2635,6,FALSE)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VLOOKUP(TV799,$A$879:$F$2635,6,FALSE)</f>
        <v>290</v>
      </c>
      <c r="TZ799" s="179" t="s">
        <v>65</v>
      </c>
      <c r="UA799" s="10">
        <f>TY799*1.3</f>
        <v>377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VLOOKUP(UE799,$A$879:$F$2635,6,FALSE)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VLOOKUP(UN799,$A$879:$F$2635,6,FALSE)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VLOOKUP(UW799,$A$879:$F$2635,6,FALSE)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VLOOKUP(VF799,$A$879:$F$2635,6,FALSE)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VLOOKUP(VO799,$A$879:$F$2635,6,FALSE)</f>
        <v>122</v>
      </c>
      <c r="VS799" s="179" t="s">
        <v>65</v>
      </c>
      <c r="VT799" s="10">
        <f>VR799*1.3</f>
        <v>158.6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VLOOKUP(VX799,$A$879:$F$2635,6,FALSE)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VLOOKUP(WG799,$A$879:$F$2635,6,FALSE)</f>
        <v>579</v>
      </c>
      <c r="WK799" s="179" t="s">
        <v>65</v>
      </c>
      <c r="WL799" s="10">
        <f>WJ799*1.3</f>
        <v>752.7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VLOOKUP(WP799,$A$879:$F$2635,6,FALSE)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VLOOKUP(WY799,$A$879:$F$2635,6,FALSE)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VLOOKUP(XH799,$A$879:$F$2635,6,FALSE)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VLOOKUP(XQ799,$A$879:$F$2635,6,FALSE)</f>
        <v>290</v>
      </c>
      <c r="XU799" s="179" t="s">
        <v>65</v>
      </c>
      <c r="XV799" s="10">
        <f>XT799*1.3</f>
        <v>377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VLOOKUP(XZ799,$A$879:$F$2635,6,FALSE)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VLOOKUP(YI799,$A$879:$F$2635,6,FALSE)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VLOOKUP(YR799,$A$879:$F$2635,6,FALSE)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VLOOKUP(ZA799,$A$879:$F$2635,6,FALSE)</f>
        <v>1955</v>
      </c>
      <c r="ZE799" s="179" t="s">
        <v>65</v>
      </c>
      <c r="ZF799" s="10">
        <f>ZD799*1.3</f>
        <v>2541.5</v>
      </c>
      <c r="ZH799" s="239"/>
      <c r="ZI799" s="179" t="s">
        <v>64</v>
      </c>
      <c r="ZJ799" s="360" t="s">
        <v>731</v>
      </c>
      <c r="ZL799" s="180"/>
      <c r="ZM799" s="180">
        <f>VLOOKUP(ZJ799,$A$879:$F$2635,6,FALSE)</f>
        <v>579</v>
      </c>
      <c r="ZN799" s="179" t="s">
        <v>65</v>
      </c>
      <c r="ZO799" s="10">
        <f>ZM799*1.3</f>
        <v>752.7</v>
      </c>
      <c r="ZQ799" s="239"/>
      <c r="ZR799" s="179" t="s">
        <v>64</v>
      </c>
      <c r="ZS799" s="360" t="s">
        <v>731</v>
      </c>
      <c r="ZU799" s="180"/>
      <c r="ZV799" s="180">
        <f>VLOOKUP(ZS799,$A$879:$F$2635,6,FALSE)</f>
        <v>579</v>
      </c>
      <c r="ZW799" s="179" t="s">
        <v>65</v>
      </c>
      <c r="ZX799" s="10">
        <f>ZV799*1.3</f>
        <v>752.7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VLOOKUP(AAB799,$A$879:$F$2635,6,FALSE)</f>
        <v>579</v>
      </c>
      <c r="AAF799" s="179" t="s">
        <v>65</v>
      </c>
      <c r="AAG799" s="10">
        <f>AAE799*1.3</f>
        <v>752.7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VLOOKUP(AAK799,$A$879:$F$2635,6,FALSE)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VLOOKUP(AAT799,$A$879:$F$2635,6,FALSE)</f>
        <v>579</v>
      </c>
      <c r="AAX799" s="179" t="s">
        <v>65</v>
      </c>
      <c r="AAY799" s="10">
        <f>AAW799*1.3</f>
        <v>752.7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VLOOKUP(ABC799,$A$879:$F$2635,6,FALSE)</f>
        <v>579</v>
      </c>
      <c r="ABG799" s="179" t="s">
        <v>65</v>
      </c>
      <c r="ABH799" s="10">
        <f>ABF799*1.3</f>
        <v>752.7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VLOOKUP(ABL799,$A$879:$F$2635,6,FALSE)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VLOOKUP(ABU799,$A$879:$F$2635,6,FALSE)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VLOOKUP(ACD799,$A$879:$F$2635,6,FALSE)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VLOOKUP(ACM799,$A$879:$F$2635,6,FALSE)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VLOOKUP(ACV799,$A$879:$F$2635,6,FALSE)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VLOOKUP(ADE799,$A$879:$F$2635,6,FALSE)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VLOOKUP(ADN799,$A$879:$F$2635,6,FALSE)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VLOOKUP(ADW799,$A$879:$F$2635,6,FALSE)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VLOOKUP(AEF799,$A$879:$F$2635,6,FALSE)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VLOOKUP(AEO799,$A$879:$F$2635,6,FALSE)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VLOOKUP(AEX799,$A$879:$F$2635,6,FALSE)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VLOOKUP(AFG799,$A$879:$F$2635,6,FALSE)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VLOOKUP(AFP799,$A$879:$F$2635,6,FALSE)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VLOOKUP(AFY799,$A$879:$F$2635,6,FALSE)</f>
        <v>579</v>
      </c>
      <c r="AGC799" s="179" t="s">
        <v>65</v>
      </c>
      <c r="AGD799" s="10">
        <f>AGB799*1.3</f>
        <v>752.7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VLOOKUP(AGH799,$A$879:$F$2635,6,FALSE)</f>
        <v>290</v>
      </c>
      <c r="AGL799" s="179" t="s">
        <v>65</v>
      </c>
      <c r="AGM799" s="10">
        <f>AGK799*1.3</f>
        <v>377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VLOOKUP(AGQ799,$A$879:$F$2635,6,FALSE)</f>
        <v>579</v>
      </c>
      <c r="AGU799" s="179" t="s">
        <v>65</v>
      </c>
      <c r="AGV799" s="10">
        <f>AGT799*1.3</f>
        <v>752.7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VLOOKUP(AGZ799,$A$879:$F$2635,6,FALSE)</f>
        <v>290</v>
      </c>
      <c r="AHD799" s="179" t="s">
        <v>65</v>
      </c>
      <c r="AHE799" s="10">
        <f>AHC799*1.3</f>
        <v>377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VLOOKUP(AHI799,$A$879:$F$2635,6,FALSE)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VLOOKUP(AHR799,$A$879:$F$2635,6,FALSE)</f>
        <v>290</v>
      </c>
      <c r="AHV799" s="179" t="s">
        <v>65</v>
      </c>
      <c r="AHW799" s="10">
        <f>AHU799*1.3</f>
        <v>377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VLOOKUP(AIA799,$A$879:$F$2635,6,FALSE)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VLOOKUP(AIJ799,$A$879:$F$2635,6,FALSE)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VLOOKUP(AIS799,$A$879:$F$2635,6,FALSE)</f>
        <v>579</v>
      </c>
      <c r="AIW799" s="179" t="s">
        <v>65</v>
      </c>
      <c r="AIX799" s="10">
        <f>AIV799*1.3</f>
        <v>752.7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VLOOKUP(AJB799,$A$879:$F$2635,6,FALSE)</f>
        <v>579</v>
      </c>
      <c r="AJF799" s="179" t="s">
        <v>65</v>
      </c>
      <c r="AJG799" s="10">
        <f>AJE799*1.3</f>
        <v>752.7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VLOOKUP(AJK799,$A$879:$F$2635,6,FALSE)</f>
        <v>579</v>
      </c>
      <c r="AJO799" s="179" t="s">
        <v>65</v>
      </c>
      <c r="AJP799" s="10">
        <f>AJN799*1.3</f>
        <v>752.7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VLOOKUP(AJT799,$A$879:$F$2635,6,FALSE)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VLOOKUP(AKC799,$A$879:$F$2635,6,FALSE)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VLOOKUP(AKL799,$A$879:$F$2635,6,FALSE)</f>
        <v>290</v>
      </c>
      <c r="AKP799" s="179" t="s">
        <v>65</v>
      </c>
      <c r="AKQ799" s="10">
        <f>AKO799*1.3</f>
        <v>377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VLOOKUP(AKU799,$A$879:$F$2635,6,FALSE)</f>
        <v>579</v>
      </c>
      <c r="AKY799" s="179" t="s">
        <v>65</v>
      </c>
      <c r="AKZ799" s="10">
        <f>AKX799*1.3</f>
        <v>752.7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VLOOKUP(ALD799,$A$879:$F$2635,6,FALSE)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VLOOKUP(ALM799,$A$879:$F$2635,6,FALSE)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VLOOKUP(ALV799,$A$879:$F$2635,6,FALSE)</f>
        <v>122</v>
      </c>
      <c r="ALZ799" s="179" t="s">
        <v>65</v>
      </c>
      <c r="AMA799" s="10">
        <f>ALY799*1.3</f>
        <v>158.6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VLOOKUP(AME799,$A$879:$F$2635,6,FALSE)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VLOOKUP(AMN799,$A$879:$F$2635,6,FALSE)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VLOOKUP(AMW799,$A$879:$F$2635,6,FALSE)</f>
        <v>579</v>
      </c>
      <c r="ANA799" s="179" t="s">
        <v>65</v>
      </c>
      <c r="ANB799" s="10">
        <f>AMZ799*1.3</f>
        <v>752.7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VLOOKUP(ANF799,$A$879:$F$2635,6,FALSE)</f>
        <v>290</v>
      </c>
      <c r="ANJ799" s="179" t="s">
        <v>65</v>
      </c>
      <c r="ANK799" s="10">
        <f>ANI799*1.3</f>
        <v>377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VLOOKUP(ANO799,$A$879:$F$2635,6,FALSE)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VLOOKUP(ANX799,$A$879:$F$2635,6,FALSE)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VLOOKUP(AOG799,$A$879:$F$2635,6,FALSE)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VLOOKUP(AOP799,$A$879:$F$2635,6,FALSE)</f>
        <v>290</v>
      </c>
      <c r="AOT799" s="179" t="s">
        <v>65</v>
      </c>
      <c r="AOU799" s="10">
        <f>AOS799*1.3</f>
        <v>377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VLOOKUP(AOY799,$A$879:$F$2635,6,FALSE)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VLOOKUP(APH799,$A$879:$F$2635,6,FALSE)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VLOOKUP(APQ799,$A$879:$F$2635,6,FALSE)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VLOOKUP(APZ799,$A$879:$F$2635,6,FALSE)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VLOOKUP(AQI799,$A$879:$F$2635,6,FALSE)</f>
        <v>1955</v>
      </c>
      <c r="AQM799" s="179" t="s">
        <v>65</v>
      </c>
      <c r="AQN799" s="10">
        <f>AQL799*1.3</f>
        <v>2541.5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VLOOKUP(AQR799,$A$879:$F$2635,6,FALSE)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VLOOKUP(ARA799,$A$879:$F$2635,6,FALSE)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VLOOKUP(ARJ799,$A$879:$F$2635,6,FALSE)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VLOOKUP(ARS799,$A$879:$F$2635,6,FALSE)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VLOOKUP(ASB799,$A$879:$F$2635,6,FALSE)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VLOOKUP(ASK799,$A$879:$F$2635,6,FALSE)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VLOOKUP(AST799,$A$879:$F$2635,6,FALSE)</f>
        <v>290</v>
      </c>
      <c r="ASX799" s="179" t="s">
        <v>65</v>
      </c>
      <c r="ASY799" s="10">
        <f>ASW799*1.3</f>
        <v>377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VLOOKUP(ATC799,$A$879:$F$2635,6,FALSE)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VLOOKUP(ATL799,$A$879:$F$2635,6,FALSE)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VLOOKUP(ATU799,$A$879:$F$2635,6,FALSE)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VLOOKUP(AUD799,$A$879:$F$2635,6,FALSE)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VLOOKUP(AUM799,$A$879:$F$2635,6,FALSE)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VLOOKUP(AUV799,$A$879:$F$2635,6,FALSE)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VLOOKUP(AVE799,$A$879:$F$2635,6,FALSE)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VLOOKUP(AVN799,$A$879:$F$2635,6,FALSE)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VLOOKUP(AVW799,$A$879:$F$2635,6,FALSE)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VLOOKUP(AWF799,$A$879:$F$2635,6,FALSE)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VLOOKUP(AWO799,$A$879:$F$2635,6,FALSE)</f>
        <v>579</v>
      </c>
      <c r="AWS799" s="179" t="s">
        <v>65</v>
      </c>
      <c r="AWT799" s="10">
        <f>AWR799*1.3</f>
        <v>752.7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VLOOKUP(AWX799,$A$879:$F$2635,6,FALSE)</f>
        <v>579</v>
      </c>
      <c r="AXB799" s="179" t="s">
        <v>65</v>
      </c>
      <c r="AXC799" s="10">
        <f>AXA799*1.3</f>
        <v>752.7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VLOOKUP(AXG799,$A$879:$F$2635,6,FALSE)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VLOOKUP(AXP799,$A$879:$F$2635,6,FALSE)</f>
        <v>579</v>
      </c>
      <c r="AXT799" s="179" t="s">
        <v>65</v>
      </c>
      <c r="AXU799" s="10">
        <f>AXS799*1.3</f>
        <v>752.7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VLOOKUP(AXY799,$A$879:$F$2635,6,FALSE)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VLOOKUP(AYH799,$A$879:$F$2635,6,FALSE)</f>
        <v>290</v>
      </c>
      <c r="AYL799" s="179" t="s">
        <v>65</v>
      </c>
      <c r="AYM799" s="10">
        <f>AYK799*1.3</f>
        <v>377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VLOOKUP(AYQ799,$A$879:$F$2635,6,FALSE)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VLOOKUP(AYZ799,$A$879:$F$2635,6,FALSE)</f>
        <v>579</v>
      </c>
      <c r="AZD799" s="179" t="s">
        <v>65</v>
      </c>
      <c r="AZE799" s="10">
        <f>AZC799*1.3</f>
        <v>752.7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VLOOKUP(AZI799,$A$879:$F$2635,6,FALSE)</f>
        <v>579</v>
      </c>
      <c r="AZM799" s="179" t="s">
        <v>65</v>
      </c>
      <c r="AZN799" s="10">
        <f>AZL799*1.3</f>
        <v>752.7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VLOOKUP(AZR799,$A$879:$F$2635,6,FALSE)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VLOOKUP(BAA799,$A$879:$F$2635,6,FALSE)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VLOOKUP(BAJ799,$A$879:$F$2635,6,FALSE)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VLOOKUP(BAS799,$A$879:$F$2635,6,FALSE)</f>
        <v>290</v>
      </c>
      <c r="BAW799" s="179" t="s">
        <v>65</v>
      </c>
      <c r="BAX799" s="10">
        <f>BAV799*1.3</f>
        <v>377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VLOOKUP(BBB799,$A$879:$F$2635,6,FALSE)</f>
        <v>290</v>
      </c>
      <c r="BBF799" s="179" t="s">
        <v>65</v>
      </c>
      <c r="BBG799" s="10">
        <f>BBE799*1.3</f>
        <v>377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VLOOKUP(BBK799,$A$879:$F$2635,6,FALSE)</f>
        <v>290</v>
      </c>
      <c r="BBO799" s="179" t="s">
        <v>65</v>
      </c>
      <c r="BBP799" s="10">
        <f>BBN799*1.3</f>
        <v>377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VLOOKUP(BBT799,$A$879:$F$2635,6,FALSE)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VLOOKUP(BCC799,$A$879:$F$2635,6,FALSE)</f>
        <v>579</v>
      </c>
      <c r="BCG799" s="179" t="s">
        <v>65</v>
      </c>
      <c r="BCH799" s="10">
        <f>BCF799*1.3</f>
        <v>752.7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VLOOKUP(BCL799,$A$879:$F$2635,6,FALSE)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VLOOKUP(BCU799,$A$879:$F$2635,6,FALSE)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VLOOKUP(BDD799,$A$879:$F$2635,6,FALSE)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VLOOKUP(BDM799,$A$879:$F$2635,6,FALSE)</f>
        <v>579</v>
      </c>
      <c r="BDQ799" s="179" t="s">
        <v>65</v>
      </c>
      <c r="BDR799" s="10">
        <f>BDP799*1.3</f>
        <v>752.7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VLOOKUP(BDV799,$A$879:$F$2635,6,FALSE)</f>
        <v>290</v>
      </c>
      <c r="BDZ799" s="179" t="s">
        <v>65</v>
      </c>
      <c r="BEA799" s="10">
        <f>BDY799*1.3</f>
        <v>377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VLOOKUP(BEE799,$A$879:$F$2635,6,FALSE)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VLOOKUP(BEN799,$A$879:$F$2635,6,FALSE)</f>
        <v>1955</v>
      </c>
      <c r="BER799" s="179" t="s">
        <v>65</v>
      </c>
      <c r="BES799" s="10">
        <f>BEQ799*1.3</f>
        <v>2541.5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VLOOKUP(BEW799,$A$879:$F$2635,6,FALSE)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VLOOKUP(BFF799,$A$879:$F$2635,6,FALSE)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VLOOKUP(BFO799,$A$879:$F$2635,6,FALSE)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VLOOKUP(BFX799,$A$879:$F$2635,6,FALSE)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VLOOKUP(BGG799,$A$879:$F$2635,6,FALSE)</f>
        <v>1955</v>
      </c>
      <c r="BGK799" s="179" t="s">
        <v>65</v>
      </c>
      <c r="BGL799" s="10">
        <f>BGJ799*1.3</f>
        <v>2541.5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VLOOKUP(BGP799,$A$879:$F$2635,6,FALSE)</f>
        <v>290</v>
      </c>
      <c r="BGT799" s="179" t="s">
        <v>65</v>
      </c>
      <c r="BGU799" s="10">
        <f>BGS799*1.3</f>
        <v>377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VLOOKUP(BGY799,$A$879:$F$2635,6,FALSE)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VLOOKUP(B800,$A$879:$F$2635,6,FALSE)</f>
        <v>290</v>
      </c>
      <c r="F800" s="179" t="s">
        <v>67</v>
      </c>
      <c r="G800" s="10">
        <f>E800*1.2</f>
        <v>348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VLOOKUP(K800,$A$879:$F$2635,6,FALSE)</f>
        <v>290</v>
      </c>
      <c r="O800" s="179" t="s">
        <v>67</v>
      </c>
      <c r="P800" s="10">
        <f>N800*1.2</f>
        <v>348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VLOOKUP(T800,$A$879:$F$2635,6,FALSE)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VLOOKUP(AC800,$A$879:$F$2635,6,FALSE)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VLOOKUP(AL800,$A$879:$F$2635,6,FALSE)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VLOOKUP(AU800,$A$879:$F$2635,6,FALSE)</f>
        <v>290</v>
      </c>
      <c r="AY800" s="179" t="s">
        <v>67</v>
      </c>
      <c r="AZ800" s="10">
        <f>AX800*1.2</f>
        <v>348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VLOOKUP(BD800,$A$879:$F$2635,6,FALSE)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VLOOKUP(BM800,$A$879:$F$2635,6,FALSE)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VLOOKUP(BV800,$A$879:$F$2635,6,FALSE)</f>
        <v>290</v>
      </c>
      <c r="BZ800" s="179" t="s">
        <v>67</v>
      </c>
      <c r="CA800" s="10">
        <f>BY800*1.2</f>
        <v>348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VLOOKUP(CE800,$A$879:$F$2635,6,FALSE)</f>
        <v>290</v>
      </c>
      <c r="CI800" s="179" t="s">
        <v>67</v>
      </c>
      <c r="CJ800" s="10">
        <f>CH800*1.2</f>
        <v>348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VLOOKUP(CN800,$A$879:$F$2635,6,FALSE)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VLOOKUP(CW800,$A$879:$F$2635,6,FALSE)</f>
        <v>290</v>
      </c>
      <c r="DA800" s="179" t="s">
        <v>67</v>
      </c>
      <c r="DB800" s="10">
        <f>CZ800*1.2</f>
        <v>348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VLOOKUP(DF800,$A$879:$F$2635,6,FALSE)</f>
        <v>290</v>
      </c>
      <c r="DJ800" s="179" t="s">
        <v>67</v>
      </c>
      <c r="DK800" s="10">
        <f>DI800*1.2</f>
        <v>348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VLOOKUP(DO800,$A$879:$F$2635,6,FALSE)</f>
        <v>290</v>
      </c>
      <c r="DS800" s="179" t="s">
        <v>67</v>
      </c>
      <c r="DT800" s="10">
        <f>DR800*1.2</f>
        <v>348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VLOOKUP(DX800,$A$879:$F$2635,6,FALSE)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VLOOKUP(EG800,$A$879:$F$2635,6,FALSE)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VLOOKUP(EP800,$A$879:$F$2635,6,FALSE)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VLOOKUP(EY800,$A$879:$F$2635,6,FALSE)</f>
        <v>290</v>
      </c>
      <c r="FC800" s="179" t="s">
        <v>67</v>
      </c>
      <c r="FD800" s="10">
        <f>FB800*1.2</f>
        <v>348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VLOOKUP(FH800,$A$879:$F$2635,6,FALSE)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VLOOKUP(FQ800,$A$879:$F$2635,6,FALSE)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VLOOKUP(FZ800,$A$879:$F$2635,6,FALSE)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VLOOKUP(GI800,$A$879:$F$2635,6,FALSE)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VLOOKUP(GR800,$A$879:$F$2635,6,FALSE)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VLOOKUP(HA800,$A$879:$F$2635,6,FALSE)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VLOOKUP(HJ800,$A$879:$F$2635,6,FALSE)</f>
        <v>290</v>
      </c>
      <c r="HN800" s="179" t="s">
        <v>67</v>
      </c>
      <c r="HO800" s="10">
        <f>HM800*1.2</f>
        <v>348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VLOOKUP(HS800,$A$879:$F$2635,6,FALSE)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VLOOKUP(IB800,$A$879:$F$2635,6,FALSE)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VLOOKUP(IK800,$A$879:$F$2635,6,FALSE)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VLOOKUP(IT800,$A$879:$F$2635,6,FALSE)</f>
        <v>290</v>
      </c>
      <c r="IX800" s="179" t="s">
        <v>67</v>
      </c>
      <c r="IY800" s="10">
        <f>IW800*1.2</f>
        <v>348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VLOOKUP(JC800,$A$879:$F$2635,6,FALSE)</f>
        <v>290</v>
      </c>
      <c r="JG800" s="179" t="s">
        <v>67</v>
      </c>
      <c r="JH800" s="10">
        <f>JF800*1.2</f>
        <v>348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VLOOKUP(JL800,$A$879:$F$2635,6,FALSE)</f>
        <v>290</v>
      </c>
      <c r="JP800" s="179" t="s">
        <v>67</v>
      </c>
      <c r="JQ800" s="10">
        <f>JO800*1.2</f>
        <v>348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VLOOKUP(JU800,$A$879:$F$2635,6,FALSE)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VLOOKUP(KD800,$A$879:$F$2635,6,FALSE)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VLOOKUP(KM800,$A$879:$F$2635,6,FALSE)</f>
        <v>290</v>
      </c>
      <c r="KQ800" s="179" t="s">
        <v>67</v>
      </c>
      <c r="KR800" s="10">
        <f>KP800*1.2</f>
        <v>348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VLOOKUP(KV800,$A$879:$F$2635,6,FALSE)</f>
        <v>290</v>
      </c>
      <c r="KZ800" s="179" t="s">
        <v>67</v>
      </c>
      <c r="LA800" s="10">
        <f>KY800*1.2</f>
        <v>348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VLOOKUP(LE800,$A$879:$F$2635,6,FALSE)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VLOOKUP(LN800,$A$879:$F$2635,6,FALSE)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VLOOKUP(LW800,$A$879:$F$2635,6,FALSE)</f>
        <v>579</v>
      </c>
      <c r="MA800" s="179" t="s">
        <v>67</v>
      </c>
      <c r="MB800" s="10">
        <f>LZ800*1.2</f>
        <v>694.8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VLOOKUP(MF800,$A$879:$F$2635,6,FALSE)</f>
        <v>290</v>
      </c>
      <c r="MJ800" s="179" t="s">
        <v>67</v>
      </c>
      <c r="MK800" s="10">
        <f>MI800*1.2</f>
        <v>348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VLOOKUP(MO800,$A$879:$F$2635,6,FALSE)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VLOOKUP(MX800,$A$879:$F$2635,6,FALSE)</f>
        <v>290</v>
      </c>
      <c r="NB800" s="179" t="s">
        <v>67</v>
      </c>
      <c r="NC800" s="10">
        <f>NA800*1.2</f>
        <v>348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VLOOKUP(NG800,$A$879:$F$2635,6,FALSE)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VLOOKUP(NP800,$A$879:$F$2635,6,FALSE)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VLOOKUP(NY800,$A$879:$F$2635,6,FALSE)</f>
        <v>290</v>
      </c>
      <c r="OC800" s="179" t="s">
        <v>67</v>
      </c>
      <c r="OD800" s="10">
        <f>OB800*1.2</f>
        <v>348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VLOOKUP(OH800,$A$879:$F$2635,6,FALSE)</f>
        <v>579</v>
      </c>
      <c r="OL800" s="179" t="s">
        <v>67</v>
      </c>
      <c r="OM800" s="10">
        <f>OK800*1.2</f>
        <v>694.8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VLOOKUP(OQ800,$A$879:$F$2635,6,FALSE)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VLOOKUP(OZ800,$A$879:$F$2635,6,FALSE)</f>
        <v>290</v>
      </c>
      <c r="PD800" s="179" t="s">
        <v>67</v>
      </c>
      <c r="PE800" s="10">
        <f>PC800*1.2</f>
        <v>348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VLOOKUP(PI800,$A$879:$F$2635,6,FALSE)</f>
        <v>290</v>
      </c>
      <c r="PM800" s="179" t="s">
        <v>67</v>
      </c>
      <c r="PN800" s="10">
        <f>PL800*1.2</f>
        <v>348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VLOOKUP(PR800,$A$879:$F$2635,6,FALSE)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VLOOKUP(QA800,$A$879:$F$2635,6,FALSE)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VLOOKUP(QJ800,$A$879:$F$2635,6,FALSE)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VLOOKUP(QS800,$A$879:$F$2635,6,FALSE)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VLOOKUP(RB800,$A$879:$F$2635,6,FALSE)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VLOOKUP(RK800,$A$879:$F$2635,6,FALSE)</f>
        <v>290</v>
      </c>
      <c r="RO800" s="179" t="s">
        <v>67</v>
      </c>
      <c r="RP800" s="10">
        <f>RN800*1.2</f>
        <v>348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VLOOKUP(RT800,$A$879:$F$2635,6,FALSE)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VLOOKUP(SC800,$A$879:$F$2635,6,FALSE)</f>
        <v>579</v>
      </c>
      <c r="SG800" s="179" t="s">
        <v>67</v>
      </c>
      <c r="SH800" s="10">
        <f>SF800*1.2</f>
        <v>694.8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VLOOKUP(SL800,$A$879:$F$2635,6,FALSE)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VLOOKUP(SU800,$A$879:$F$2635,6,FALSE)</f>
        <v>290</v>
      </c>
      <c r="SY800" s="179" t="s">
        <v>67</v>
      </c>
      <c r="SZ800" s="10">
        <f>SX800*1.2</f>
        <v>348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VLOOKUP(TD800,$A$879:$F$2635,6,FALSE)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VLOOKUP(TM800,$A$879:$F$2635,6,FALSE)</f>
        <v>290</v>
      </c>
      <c r="TQ800" s="179" t="s">
        <v>67</v>
      </c>
      <c r="TR800" s="10">
        <f>TP800*1.2</f>
        <v>348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VLOOKUP(TV800,$A$879:$F$2635,6,FALSE)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VLOOKUP(UE800,$A$879:$F$2635,6,FALSE)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VLOOKUP(UN800,$A$879:$F$2635,6,FALSE)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VLOOKUP(UW800,$A$879:$F$2635,6,FALSE)</f>
        <v>290</v>
      </c>
      <c r="VA800" s="179" t="s">
        <v>67</v>
      </c>
      <c r="VB800" s="10">
        <f>UZ800*1.2</f>
        <v>348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VLOOKUP(VF800,$A$879:$F$2635,6,FALSE)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VLOOKUP(VO800,$A$879:$F$2635,6,FALSE)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VLOOKUP(VX800,$A$879:$F$2635,6,FALSE)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VLOOKUP(WG800,$A$879:$F$2635,6,FALSE)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VLOOKUP(WP800,$A$879:$F$2635,6,FALSE)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VLOOKUP(WY800,$A$879:$F$2635,6,FALSE)</f>
        <v>579</v>
      </c>
      <c r="XC800" s="179" t="s">
        <v>67</v>
      </c>
      <c r="XD800" s="10">
        <f>XB800*1.2</f>
        <v>694.8</v>
      </c>
      <c r="XF800" s="239"/>
      <c r="XG800" s="179" t="s">
        <v>66</v>
      </c>
      <c r="XH800" s="370" t="s">
        <v>420</v>
      </c>
      <c r="XJ800" s="180"/>
      <c r="XK800" s="180">
        <f>VLOOKUP(XH800,$A$879:$F$2635,6,FALSE)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VLOOKUP(XQ800,$A$879:$F$2635,6,FALSE)</f>
        <v>290</v>
      </c>
      <c r="XU800" s="179" t="s">
        <v>67</v>
      </c>
      <c r="XV800" s="10">
        <f>XT800*1.2</f>
        <v>348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VLOOKUP(XZ800,$A$879:$F$2635,6,FALSE)</f>
        <v>579</v>
      </c>
      <c r="YD800" s="179" t="s">
        <v>67</v>
      </c>
      <c r="YE800" s="10">
        <f>YC800*1.2</f>
        <v>694.8</v>
      </c>
      <c r="YG800" s="239"/>
      <c r="YH800" s="179" t="s">
        <v>66</v>
      </c>
      <c r="YI800" s="360" t="s">
        <v>1694</v>
      </c>
      <c r="YK800" s="180"/>
      <c r="YL800" s="180">
        <f>VLOOKUP(YI800,$A$879:$F$2635,6,FALSE)</f>
        <v>290</v>
      </c>
      <c r="YM800" s="179" t="s">
        <v>67</v>
      </c>
      <c r="YN800" s="10">
        <f>YL800*1.2</f>
        <v>348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VLOOKUP(YR800,$A$879:$F$2635,6,FALSE)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VLOOKUP(ZA800,$A$879:$F$2635,6,FALSE)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VLOOKUP(ZJ800,$A$879:$F$2635,6,FALSE)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VLOOKUP(ZS800,$A$879:$F$2635,6,FALSE)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VLOOKUP(AAB800,$A$879:$F$2635,6,FALSE)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VLOOKUP(AAK800,$A$879:$F$2635,6,FALSE)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VLOOKUP(AAT800,$A$879:$F$2635,6,FALSE)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VLOOKUP(ABC800,$A$879:$F$2635,6,FALSE)</f>
        <v>290</v>
      </c>
      <c r="ABG800" s="179" t="s">
        <v>67</v>
      </c>
      <c r="ABH800" s="10">
        <f>ABF800*1.2</f>
        <v>348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VLOOKUP(ABL800,$A$879:$F$2635,6,FALSE)</f>
        <v>290</v>
      </c>
      <c r="ABP800" s="179" t="s">
        <v>67</v>
      </c>
      <c r="ABQ800" s="10">
        <f>ABO800*1.2</f>
        <v>348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VLOOKUP(ABU800,$A$879:$F$2635,6,FALSE)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VLOOKUP(ACD800,$A$879:$F$2635,6,FALSE)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VLOOKUP(ACM800,$A$879:$F$2635,6,FALSE)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VLOOKUP(ACV800,$A$879:$F$2635,6,FALSE)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VLOOKUP(ADE800,$A$879:$F$2635,6,FALSE)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VLOOKUP(ADN800,$A$879:$F$2635,6,FALSE)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VLOOKUP(ADW800,$A$879:$F$2635,6,FALSE)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VLOOKUP(AEF800,$A$879:$F$2635,6,FALSE)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VLOOKUP(AEO800,$A$879:$F$2635,6,FALSE)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VLOOKUP(AEX800,$A$879:$F$2635,6,FALSE)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VLOOKUP(AFG800,$A$879:$F$2635,6,FALSE)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VLOOKUP(AFP800,$A$879:$F$2635,6,FALSE)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VLOOKUP(AFY800,$A$879:$F$2635,6,FALSE)</f>
        <v>290</v>
      </c>
      <c r="AGC800" s="179" t="s">
        <v>67</v>
      </c>
      <c r="AGD800" s="10">
        <f>AGB800*1.2</f>
        <v>348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VLOOKUP(AGH800,$A$879:$F$2635,6,FALSE)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VLOOKUP(AGQ800,$A$879:$F$2635,6,FALSE)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VLOOKUP(AGZ800,$A$879:$F$2635,6,FALSE)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VLOOKUP(AHI800,$A$879:$F$2635,6,FALSE)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VLOOKUP(AHR800,$A$879:$F$2635,6,FALSE)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VLOOKUP(AIA800,$A$879:$F$2635,6,FALSE)</f>
        <v>579</v>
      </c>
      <c r="AIE800" s="179" t="s">
        <v>67</v>
      </c>
      <c r="AIF800" s="10">
        <f>AID800*1.2</f>
        <v>694.8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VLOOKUP(AIJ800,$A$879:$F$2635,6,FALSE)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VLOOKUP(AIS800,$A$879:$F$2635,6,FALSE)</f>
        <v>290</v>
      </c>
      <c r="AIW800" s="179" t="s">
        <v>67</v>
      </c>
      <c r="AIX800" s="10">
        <f>AIV800*1.2</f>
        <v>348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VLOOKUP(AJB800,$A$879:$F$2635,6,FALSE)</f>
        <v>290</v>
      </c>
      <c r="AJF800" s="179" t="s">
        <v>67</v>
      </c>
      <c r="AJG800" s="10">
        <f>AJE800*1.2</f>
        <v>348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VLOOKUP(AJK800,$A$879:$F$2635,6,FALSE)</f>
        <v>290</v>
      </c>
      <c r="AJO800" s="179" t="s">
        <v>67</v>
      </c>
      <c r="AJP800" s="10">
        <f>AJN800*1.2</f>
        <v>348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VLOOKUP(AJT800,$A$879:$F$2635,6,FALSE)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VLOOKUP(AKC800,$A$879:$F$2635,6,FALSE)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VLOOKUP(AKL800,$A$879:$F$2635,6,FALSE)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VLOOKUP(AKU800,$A$879:$F$2635,6,FALSE)</f>
        <v>290</v>
      </c>
      <c r="AKY800" s="179" t="s">
        <v>67</v>
      </c>
      <c r="AKZ800" s="10">
        <f>AKX800*1.2</f>
        <v>348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VLOOKUP(ALD800,$A$879:$F$2635,6,FALSE)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VLOOKUP(ALM800,$A$879:$F$2635,6,FALSE)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VLOOKUP(ALV800,$A$879:$F$2635,6,FALSE)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VLOOKUP(AME800,$A$879:$F$2635,6,FALSE)</f>
        <v>290</v>
      </c>
      <c r="AMI800" s="179" t="s">
        <v>67</v>
      </c>
      <c r="AMJ800" s="10">
        <f>AMH800*1.2</f>
        <v>348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VLOOKUP(AMN800,$A$879:$F$2635,6,FALSE)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VLOOKUP(AMW800,$A$879:$F$2635,6,FALSE)</f>
        <v>290</v>
      </c>
      <c r="ANA800" s="179" t="s">
        <v>67</v>
      </c>
      <c r="ANB800" s="10">
        <f>AMZ800*1.2</f>
        <v>348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VLOOKUP(ANF800,$A$879:$F$2635,6,FALSE)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VLOOKUP(ANO800,$A$879:$F$2635,6,FALSE)</f>
        <v>579</v>
      </c>
      <c r="ANS800" s="179" t="s">
        <v>67</v>
      </c>
      <c r="ANT800" s="10">
        <f>ANR800*1.2</f>
        <v>694.8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VLOOKUP(ANX800,$A$879:$F$2635,6,FALSE)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VLOOKUP(AOG800,$A$879:$F$2635,6,FALSE)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VLOOKUP(AOP800,$A$879:$F$2635,6,FALSE)</f>
        <v>122</v>
      </c>
      <c r="AOT800" s="179" t="s">
        <v>67</v>
      </c>
      <c r="AOU800" s="10">
        <f>AOS800*1.2</f>
        <v>146.4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VLOOKUP(AOY800,$A$879:$F$2635,6,FALSE)</f>
        <v>290</v>
      </c>
      <c r="APC800" s="179" t="s">
        <v>67</v>
      </c>
      <c r="APD800" s="10">
        <f>APB800*1.2</f>
        <v>348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VLOOKUP(APH800,$A$879:$F$2635,6,FALSE)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VLOOKUP(APQ800,$A$879:$F$2635,6,FALSE)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VLOOKUP(APZ800,$A$879:$F$2635,6,FALSE)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VLOOKUP(AQI800,$A$879:$F$2635,6,FALSE)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VLOOKUP(AQR800,$A$879:$F$2635,6,FALSE)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VLOOKUP(ARA800,$A$879:$F$2635,6,FALSE)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VLOOKUP(ARJ800,$A$879:$F$2635,6,FALSE)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VLOOKUP(ARS800,$A$879:$F$2635,6,FALSE)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VLOOKUP(ASB800,$A$879:$F$2635,6,FALSE)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VLOOKUP(ASK800,$A$879:$F$2635,6,FALSE)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VLOOKUP(AST800,$A$879:$F$2635,6,FALSE)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VLOOKUP(ATC800,$A$879:$F$2635,6,FALSE)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VLOOKUP(ATL800,$A$879:$F$2635,6,FALSE)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VLOOKUP(ATU800,$A$879:$F$2635,6,FALSE)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VLOOKUP(AUD800,$A$879:$F$2635,6,FALSE)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VLOOKUP(AUM800,$A$879:$F$2635,6,FALSE)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VLOOKUP(AUV800,$A$879:$F$2635,6,FALSE)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VLOOKUP(AVE800,$A$879:$F$2635,6,FALSE)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VLOOKUP(AVN800,$A$879:$F$2635,6,FALSE)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VLOOKUP(AVW800,$A$879:$F$2635,6,FALSE)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VLOOKUP(AWF800,$A$879:$F$2635,6,FALSE)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VLOOKUP(AWO800,$A$879:$F$2635,6,FALSE)</f>
        <v>290</v>
      </c>
      <c r="AWS800" s="179" t="s">
        <v>67</v>
      </c>
      <c r="AWT800" s="10">
        <f>AWR800*1.2</f>
        <v>348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VLOOKUP(AWX800,$A$879:$F$2635,6,FALSE)</f>
        <v>290</v>
      </c>
      <c r="AXB800" s="179" t="s">
        <v>67</v>
      </c>
      <c r="AXC800" s="10">
        <f>AXA800*1.2</f>
        <v>348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VLOOKUP(AXG800,$A$879:$F$2635,6,FALSE)</f>
        <v>290</v>
      </c>
      <c r="AXK800" s="179" t="s">
        <v>67</v>
      </c>
      <c r="AXL800" s="10">
        <f>AXJ800*1.2</f>
        <v>348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VLOOKUP(AXP800,$A$879:$F$2635,6,FALSE)</f>
        <v>290</v>
      </c>
      <c r="AXT800" s="179" t="s">
        <v>67</v>
      </c>
      <c r="AXU800" s="10">
        <f>AXS800*1.2</f>
        <v>348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VLOOKUP(AXY800,$A$879:$F$2635,6,FALSE)</f>
        <v>579</v>
      </c>
      <c r="AYC800" s="179" t="s">
        <v>67</v>
      </c>
      <c r="AYD800" s="10">
        <f>AYB800*1.2</f>
        <v>694.8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VLOOKUP(AYH800,$A$879:$F$2635,6,FALSE)</f>
        <v>579</v>
      </c>
      <c r="AYL800" s="179" t="s">
        <v>67</v>
      </c>
      <c r="AYM800" s="10">
        <f>AYK800*1.2</f>
        <v>694.8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VLOOKUP(AYQ800,$A$879:$F$2635,6,FALSE)</f>
        <v>579</v>
      </c>
      <c r="AYU800" s="179" t="s">
        <v>67</v>
      </c>
      <c r="AYV800" s="10">
        <f>AYT800*1.2</f>
        <v>694.8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VLOOKUP(AYZ800,$A$879:$F$2635,6,FALSE)</f>
        <v>290</v>
      </c>
      <c r="AZD800" s="179" t="s">
        <v>67</v>
      </c>
      <c r="AZE800" s="10">
        <f>AZC800*1.2</f>
        <v>348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VLOOKUP(AZI800,$A$879:$F$2635,6,FALSE)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VLOOKUP(AZR800,$A$879:$F$2635,6,FALSE)</f>
        <v>122</v>
      </c>
      <c r="AZV800" s="179" t="s">
        <v>67</v>
      </c>
      <c r="AZW800" s="10">
        <f>AZU800*1.2</f>
        <v>146.4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VLOOKUP(BAA800,$A$879:$F$2635,6,FALSE)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VLOOKUP(BAJ800,$A$879:$F$2635,6,FALSE)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VLOOKUP(BAS800,$A$879:$F$2635,6,FALSE)</f>
        <v>579</v>
      </c>
      <c r="BAW800" s="179" t="s">
        <v>67</v>
      </c>
      <c r="BAX800" s="10">
        <f>BAV800*1.2</f>
        <v>694.8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VLOOKUP(BBB800,$A$879:$F$2635,6,FALSE)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VLOOKUP(BBK800,$A$879:$F$2635,6,FALSE)</f>
        <v>290</v>
      </c>
      <c r="BBO800" s="179" t="s">
        <v>67</v>
      </c>
      <c r="BBP800" s="10">
        <f>BBN800*1.2</f>
        <v>348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VLOOKUP(BBT800,$A$879:$F$2635,6,FALSE)</f>
        <v>579</v>
      </c>
      <c r="BBX800" s="179" t="s">
        <v>67</v>
      </c>
      <c r="BBY800" s="10">
        <f>BBW800*1.2</f>
        <v>694.8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VLOOKUP(BCC800,$A$879:$F$2635,6,FALSE)</f>
        <v>290</v>
      </c>
      <c r="BCG800" s="179" t="s">
        <v>67</v>
      </c>
      <c r="BCH800" s="10">
        <f>BCF800*1.2</f>
        <v>348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VLOOKUP(BCL800,$A$879:$F$2635,6,FALSE)</f>
        <v>290</v>
      </c>
      <c r="BCP800" s="179" t="s">
        <v>67</v>
      </c>
      <c r="BCQ800" s="10">
        <f>BCO800*1.2</f>
        <v>348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VLOOKUP(BCU800,$A$879:$F$2635,6,FALSE)</f>
        <v>290</v>
      </c>
      <c r="BCY800" s="179" t="s">
        <v>67</v>
      </c>
      <c r="BCZ800" s="10">
        <f>BCX800*1.2</f>
        <v>348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VLOOKUP(BDD800,$A$879:$F$2635,6,FALSE)</f>
        <v>290</v>
      </c>
      <c r="BDH800" s="179" t="s">
        <v>67</v>
      </c>
      <c r="BDI800" s="10">
        <f>BDG800*1.2</f>
        <v>348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VLOOKUP(BDM800,$A$879:$F$2635,6,FALSE)</f>
        <v>290</v>
      </c>
      <c r="BDQ800" s="179" t="s">
        <v>67</v>
      </c>
      <c r="BDR800" s="10">
        <f>BDP800*1.2</f>
        <v>348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VLOOKUP(BDV800,$A$879:$F$2635,6,FALSE)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VLOOKUP(BEE800,$A$879:$F$2635,6,FALSE)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VLOOKUP(BEN800,$A$879:$F$2635,6,FALSE)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VLOOKUP(BEW800,$A$879:$F$2635,6,FALSE)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VLOOKUP(BFF800,$A$879:$F$2635,6,FALSE)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VLOOKUP(BFO800,$A$879:$F$2635,6,FALSE)</f>
        <v>579</v>
      </c>
      <c r="BFS800" s="179" t="s">
        <v>67</v>
      </c>
      <c r="BFT800" s="10">
        <f>BFR800*1.2</f>
        <v>694.8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VLOOKUP(BFX800,$A$879:$F$2635,6,FALSE)</f>
        <v>579</v>
      </c>
      <c r="BGB800" s="179" t="s">
        <v>67</v>
      </c>
      <c r="BGC800" s="10">
        <f>BGA800*1.2</f>
        <v>694.8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VLOOKUP(BGG800,$A$879:$F$2635,6,FALSE)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VLOOKUP(BGP800,$A$879:$F$2635,6,FALSE)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VLOOKUP(BGY800,$A$879:$F$2635,6,FALSE)</f>
        <v>290</v>
      </c>
      <c r="BHC800" s="179" t="s">
        <v>67</v>
      </c>
      <c r="BHD800" s="10">
        <f>BHB800*1.2</f>
        <v>348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VLOOKUP(B801,$A$879:$F$2635,6,FALSE)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VLOOKUP(K801,$A$879:$F$2635,6,FALSE)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VLOOKUP(T801,$A$879:$F$2635,6,FALSE)</f>
        <v>290</v>
      </c>
      <c r="X801" s="179" t="s">
        <v>69</v>
      </c>
      <c r="Y801" s="10">
        <f>W801*1.1</f>
        <v>319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VLOOKUP(AC801,$A$879:$F$2635,6,FALSE)</f>
        <v>290</v>
      </c>
      <c r="AG801" s="179" t="s">
        <v>69</v>
      </c>
      <c r="AH801" s="10">
        <f>AF801*1.1</f>
        <v>319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VLOOKUP(AL801,$A$879:$F$2635,6,FALSE)</f>
        <v>290</v>
      </c>
      <c r="AP801" s="179" t="s">
        <v>69</v>
      </c>
      <c r="AQ801" s="10">
        <f>AO801*1.1</f>
        <v>319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VLOOKUP(AU801,$A$879:$F$2635,6,FALSE)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VLOOKUP(BD801,$A$879:$F$2635,6,FALSE)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VLOOKUP(BM801,$A$879:$F$2635,6,FALSE)</f>
        <v>290</v>
      </c>
      <c r="BQ801" s="179" t="s">
        <v>69</v>
      </c>
      <c r="BR801" s="10">
        <f>BP801*1.1</f>
        <v>319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VLOOKUP(BV801,$A$879:$F$2635,6,FALSE)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VLOOKUP(CE801,$A$879:$F$2635,6,FALSE)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VLOOKUP(CN801,$A$879:$F$2635,6,FALSE)</f>
        <v>290</v>
      </c>
      <c r="CR801" s="179" t="s">
        <v>69</v>
      </c>
      <c r="CS801" s="10">
        <f>CQ801*1.1</f>
        <v>319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VLOOKUP(CW801,$A$879:$F$2635,6,FALSE)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VLOOKUP(DF801,$A$879:$F$2635,6,FALSE)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VLOOKUP(DO801,$A$879:$F$2635,6,FALSE)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VLOOKUP(DX801,$A$879:$F$2635,6,FALSE)</f>
        <v>290</v>
      </c>
      <c r="EB801" s="179" t="s">
        <v>69</v>
      </c>
      <c r="EC801" s="10">
        <f>EA801*1.1</f>
        <v>319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VLOOKUP(EG801,$A$879:$F$2635,6,FALSE)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VLOOKUP(EP801,$A$879:$F$2635,6,FALSE)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VLOOKUP(EY801,$A$879:$F$2635,6,FALSE)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VLOOKUP(FH801,$A$879:$F$2635,6,FALSE)</f>
        <v>290</v>
      </c>
      <c r="FL801" s="179" t="s">
        <v>69</v>
      </c>
      <c r="FM801" s="10">
        <f>FK801*1.1</f>
        <v>319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VLOOKUP(FQ801,$A$879:$F$2635,6,FALSE)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VLOOKUP(FZ801,$A$879:$F$2635,6,FALSE)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VLOOKUP(GI801,$A$879:$F$2635,6,FALSE)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VLOOKUP(GR801,$A$879:$F$2635,6,FALSE)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VLOOKUP(HA801,$A$879:$F$2635,6,FALSE)</f>
        <v>290</v>
      </c>
      <c r="HE801" s="179" t="s">
        <v>69</v>
      </c>
      <c r="HF801" s="10">
        <f>HD801*1.1</f>
        <v>319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VLOOKUP(HJ801,$A$879:$F$2635,6,FALSE)</f>
        <v>122</v>
      </c>
      <c r="HN801" s="179" t="s">
        <v>69</v>
      </c>
      <c r="HO801" s="10">
        <f>HM801*1.1</f>
        <v>134.20000000000002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VLOOKUP(HS801,$A$879:$F$2635,6,FALSE)</f>
        <v>122</v>
      </c>
      <c r="HW801" s="179" t="s">
        <v>69</v>
      </c>
      <c r="HX801" s="10">
        <f>HV801*1.1</f>
        <v>134.20000000000002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VLOOKUP(IB801,$A$879:$F$2635,6,FALSE)</f>
        <v>579</v>
      </c>
      <c r="IF801" s="179" t="s">
        <v>69</v>
      </c>
      <c r="IG801" s="10">
        <f>IE801*1.1</f>
        <v>636.90000000000009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VLOOKUP(IK801,$A$879:$F$2635,6,FALSE)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VLOOKUP(IT801,$A$879:$F$2635,6,FALSE)</f>
        <v>579</v>
      </c>
      <c r="IX801" s="179" t="s">
        <v>69</v>
      </c>
      <c r="IY801" s="10">
        <f>IW801*1.1</f>
        <v>636.90000000000009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VLOOKUP(JC801,$A$879:$F$2635,6,FALSE)</f>
        <v>290</v>
      </c>
      <c r="JG801" s="179" t="s">
        <v>69</v>
      </c>
      <c r="JH801" s="10">
        <f>JF801*1.1</f>
        <v>319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VLOOKUP(JL801,$A$879:$F$2635,6,FALSE)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VLOOKUP(JU801,$A$879:$F$2635,6,FALSE)</f>
        <v>290</v>
      </c>
      <c r="JY801" s="179" t="s">
        <v>69</v>
      </c>
      <c r="JZ801" s="10">
        <f>JX801*1.1</f>
        <v>319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VLOOKUP(KD801,$A$879:$F$2635,6,FALSE)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VLOOKUP(KM801,$A$879:$F$2635,6,FALSE)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VLOOKUP(KV801,$A$879:$F$2635,6,FALSE)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VLOOKUP(LE801,$A$879:$F$2635,6,FALSE)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VLOOKUP(LN801,$A$879:$F$2635,6,FALSE)</f>
        <v>290</v>
      </c>
      <c r="LR801" s="179" t="s">
        <v>69</v>
      </c>
      <c r="LS801" s="10">
        <f>LQ801*1.1</f>
        <v>319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VLOOKUP(LW801,$A$879:$F$2635,6,FALSE)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VLOOKUP(MF801,$A$879:$F$2635,6,FALSE)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VLOOKUP(MO801,$A$879:$F$2635,6,FALSE)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VLOOKUP(MX801,$A$879:$F$2635,6,FALSE)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VLOOKUP(NG801,$A$879:$F$2635,6,FALSE)</f>
        <v>290</v>
      </c>
      <c r="NK801" s="179" t="s">
        <v>69</v>
      </c>
      <c r="NL801" s="10">
        <f>NJ801*1.1</f>
        <v>319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VLOOKUP(NP801,$A$879:$F$2635,6,FALSE)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VLOOKUP(NY801,$A$879:$F$2635,6,FALSE)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VLOOKUP(OH801,$A$879:$F$2635,6,FALSE)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VLOOKUP(OQ801,$A$879:$F$2635,6,FALSE)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VLOOKUP(OZ801,$A$879:$F$2635,6,FALSE)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VLOOKUP(PI801,$A$879:$F$2635,6,FALSE)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VLOOKUP(PR801,$A$879:$F$2635,6,FALSE)</f>
        <v>579</v>
      </c>
      <c r="PV801" s="179" t="s">
        <v>69</v>
      </c>
      <c r="PW801" s="10">
        <f>PU801*1.1</f>
        <v>636.90000000000009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VLOOKUP(QA801,$A$879:$F$2635,6,FALSE)</f>
        <v>290</v>
      </c>
      <c r="QE801" s="179" t="s">
        <v>69</v>
      </c>
      <c r="QF801" s="10">
        <f>QD801*1.1</f>
        <v>319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VLOOKUP(QJ801,$A$879:$F$2635,6,FALSE)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VLOOKUP(QS801,$A$879:$F$2635,6,FALSE)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VLOOKUP(RB801,$A$879:$F$2635,6,FALSE)</f>
        <v>579</v>
      </c>
      <c r="RF801" s="179" t="s">
        <v>69</v>
      </c>
      <c r="RG801" s="10">
        <f>RE801*1.1</f>
        <v>636.90000000000009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VLOOKUP(RK801,$A$879:$F$2635,6,FALSE)</f>
        <v>579</v>
      </c>
      <c r="RO801" s="179" t="s">
        <v>69</v>
      </c>
      <c r="RP801" s="10">
        <f>RN801*1.1</f>
        <v>636.90000000000009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VLOOKUP(RT801,$A$879:$F$2635,6,FALSE)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VLOOKUP(SC801,$A$879:$F$2635,6,FALSE)</f>
        <v>122</v>
      </c>
      <c r="SG801" s="179" t="s">
        <v>69</v>
      </c>
      <c r="SH801" s="10">
        <f>SF801*1.1</f>
        <v>134.20000000000002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VLOOKUP(SL801,$A$879:$F$2635,6,FALSE)</f>
        <v>290</v>
      </c>
      <c r="SP801" s="179" t="s">
        <v>69</v>
      </c>
      <c r="SQ801" s="10">
        <f>SO801*1.1</f>
        <v>319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VLOOKUP(SU801,$A$879:$F$2635,6,FALSE)</f>
        <v>579</v>
      </c>
      <c r="SY801" s="179" t="s">
        <v>69</v>
      </c>
      <c r="SZ801" s="10">
        <f>SX801*1.1</f>
        <v>636.90000000000009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VLOOKUP(TD801,$A$879:$F$2635,6,FALSE)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VLOOKUP(TM801,$A$879:$F$2635,6,FALSE)</f>
        <v>579</v>
      </c>
      <c r="TQ801" s="179" t="s">
        <v>69</v>
      </c>
      <c r="TR801" s="10">
        <f>TP801*1.1</f>
        <v>636.90000000000009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VLOOKUP(TV801,$A$879:$F$2635,6,FALSE)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VLOOKUP(UE801,$A$879:$F$2635,6,FALSE)</f>
        <v>579</v>
      </c>
      <c r="UI801" s="179" t="s">
        <v>69</v>
      </c>
      <c r="UJ801" s="10">
        <f>UH801*1.1</f>
        <v>636.90000000000009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VLOOKUP(UN801,$A$879:$F$2635,6,FALSE)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VLOOKUP(UW801,$A$879:$F$2635,6,FALSE)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VLOOKUP(VF801,$A$879:$F$2635,6,FALSE)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VLOOKUP(VO801,$A$879:$F$2635,6,FALSE)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VLOOKUP(VX801,$A$879:$F$2635,6,FALSE)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VLOOKUP(WG801,$A$879:$F$2635,6,FALSE)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VLOOKUP(WP801,$A$879:$F$2635,6,FALSE)</f>
        <v>290</v>
      </c>
      <c r="WT801" s="179" t="s">
        <v>69</v>
      </c>
      <c r="WU801" s="10">
        <f>WS801*1.1</f>
        <v>319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VLOOKUP(WY801,$A$879:$F$2635,6,FALSE)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VLOOKUP(XH801,$A$879:$F$2635,6,FALSE)</f>
        <v>290</v>
      </c>
      <c r="XL801" s="179" t="s">
        <v>69</v>
      </c>
      <c r="XM801" s="10">
        <f>XK801*1.1</f>
        <v>319</v>
      </c>
      <c r="XO801" s="239"/>
      <c r="XP801" s="179" t="s">
        <v>68</v>
      </c>
      <c r="XQ801" s="360" t="s">
        <v>1006</v>
      </c>
      <c r="XS801" s="180"/>
      <c r="XT801" s="180">
        <f>VLOOKUP(XQ801,$A$879:$F$2635,6,FALSE)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VLOOKUP(XZ801,$A$879:$F$2635,6,FALSE)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VLOOKUP(YI801,$A$879:$F$2635,6,FALSE)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VLOOKUP(YR801,$A$879:$F$2635,6,FALSE)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VLOOKUP(ZA801,$A$879:$F$2635,6,FALSE)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VLOOKUP(ZJ801,$A$879:$F$2635,6,FALSE)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VLOOKUP(ZS801,$A$879:$F$2635,6,FALSE)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VLOOKUP(AAB801,$A$879:$F$2635,6,FALSE)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VLOOKUP(AAK801,$A$879:$F$2635,6,FALSE)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VLOOKUP(AAT801,$A$879:$F$2635,6,FALSE)</f>
        <v>290</v>
      </c>
      <c r="AAX801" s="179" t="s">
        <v>69</v>
      </c>
      <c r="AAY801" s="10">
        <f>AAW801*1.1</f>
        <v>319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VLOOKUP(ABC801,$A$879:$F$2635,6,FALSE)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VLOOKUP(ABL801,$A$879:$F$2635,6,FALSE)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VLOOKUP(ABU801,$A$879:$F$2635,6,FALSE)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VLOOKUP(ACD801,$A$879:$F$2635,6,FALSE)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VLOOKUP(ACM801,$A$879:$F$2635,6,FALSE)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VLOOKUP(ACV801,$A$879:$F$2635,6,FALSE)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VLOOKUP(ADE801,$A$879:$F$2635,6,FALSE)</f>
        <v>579</v>
      </c>
      <c r="ADI801" s="179" t="s">
        <v>69</v>
      </c>
      <c r="ADJ801" s="10">
        <f>ADH801*1.1</f>
        <v>636.90000000000009</v>
      </c>
      <c r="ADL801" s="239"/>
      <c r="ADM801" s="179" t="s">
        <v>68</v>
      </c>
      <c r="ADN801" s="75" t="s">
        <v>183</v>
      </c>
      <c r="ADP801" s="180"/>
      <c r="ADQ801" s="180" t="e">
        <f>VLOOKUP(ADN801,$A$879:$F$2635,6,FALSE)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VLOOKUP(ADW801,$A$879:$F$2635,6,FALSE)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VLOOKUP(AEF801,$A$879:$F$2635,6,FALSE)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VLOOKUP(AEO801,$A$879:$F$2635,6,FALSE)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VLOOKUP(AEX801,$A$879:$F$2635,6,FALSE)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VLOOKUP(AFG801,$A$879:$F$2635,6,FALSE)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VLOOKUP(AFP801,$A$879:$F$2635,6,FALSE)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VLOOKUP(AFY801,$A$879:$F$2635,6,FALSE)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VLOOKUP(AGH801,$A$879:$F$2635,6,FALSE)</f>
        <v>579</v>
      </c>
      <c r="AGL801" s="179" t="s">
        <v>69</v>
      </c>
      <c r="AGM801" s="10">
        <f>AGK801*1.1</f>
        <v>636.90000000000009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VLOOKUP(AGQ801,$A$879:$F$2635,6,FALSE)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VLOOKUP(AGZ801,$A$879:$F$2635,6,FALSE)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VLOOKUP(AHI801,$A$879:$F$2635,6,FALSE)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VLOOKUP(AHR801,$A$879:$F$2635,6,FALSE)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VLOOKUP(AIA801,$A$879:$F$2635,6,FALSE)</f>
        <v>122</v>
      </c>
      <c r="AIE801" s="179" t="s">
        <v>69</v>
      </c>
      <c r="AIF801" s="10">
        <f>AID801*1.1</f>
        <v>134.20000000000002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VLOOKUP(AIJ801,$A$879:$F$2635,6,FALSE)</f>
        <v>290</v>
      </c>
      <c r="AIN801" s="179" t="s">
        <v>69</v>
      </c>
      <c r="AIO801" s="10">
        <f>AIM801*1.1</f>
        <v>319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VLOOKUP(AIS801,$A$879:$F$2635,6,FALSE)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VLOOKUP(AJB801,$A$879:$F$2635,6,FALSE)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VLOOKUP(AJK801,$A$879:$F$2635,6,FALSE)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VLOOKUP(AJT801,$A$879:$F$2635,6,FALSE)</f>
        <v>290</v>
      </c>
      <c r="AJX801" s="179" t="s">
        <v>69</v>
      </c>
      <c r="AJY801" s="10">
        <f>AJW801*1.1</f>
        <v>319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VLOOKUP(AKC801,$A$879:$F$2635,6,FALSE)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VLOOKUP(AKL801,$A$879:$F$2635,6,FALSE)</f>
        <v>122</v>
      </c>
      <c r="AKP801" s="179" t="s">
        <v>69</v>
      </c>
      <c r="AKQ801" s="10">
        <f>AKO801*1.1</f>
        <v>134.20000000000002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VLOOKUP(AKU801,$A$879:$F$2635,6,FALSE)</f>
        <v>122</v>
      </c>
      <c r="AKY801" s="179" t="s">
        <v>69</v>
      </c>
      <c r="AKZ801" s="10">
        <f>AKX801*1.1</f>
        <v>134.20000000000002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VLOOKUP(ALD801,$A$879:$F$2635,6,FALSE)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VLOOKUP(ALM801,$A$879:$F$2635,6,FALSE)</f>
        <v>122</v>
      </c>
      <c r="ALQ801" s="179" t="s">
        <v>69</v>
      </c>
      <c r="ALR801" s="10">
        <f>ALP801*1.1</f>
        <v>134.20000000000002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VLOOKUP(ALV801,$A$879:$F$2635,6,FALSE)</f>
        <v>290</v>
      </c>
      <c r="ALZ801" s="179" t="s">
        <v>69</v>
      </c>
      <c r="AMA801" s="10">
        <f>ALY801*1.1</f>
        <v>319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VLOOKUP(AME801,$A$879:$F$2635,6,FALSE)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VLOOKUP(AMN801,$A$879:$F$2635,6,FALSE)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VLOOKUP(AMW801,$A$879:$F$2635,6,FALSE)</f>
        <v>122</v>
      </c>
      <c r="ANA801" s="179" t="s">
        <v>69</v>
      </c>
      <c r="ANB801" s="10">
        <f>AMZ801*1.1</f>
        <v>134.20000000000002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VLOOKUP(ANF801,$A$879:$F$2635,6,FALSE)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VLOOKUP(ANO801,$A$879:$F$2635,6,FALSE)</f>
        <v>122</v>
      </c>
      <c r="ANS801" s="179" t="s">
        <v>69</v>
      </c>
      <c r="ANT801" s="10">
        <f>ANR801*1.1</f>
        <v>134.20000000000002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VLOOKUP(ANX801,$A$879:$F$2635,6,FALSE)</f>
        <v>122</v>
      </c>
      <c r="AOB801" s="179" t="s">
        <v>69</v>
      </c>
      <c r="AOC801" s="10">
        <f>AOA801*1.1</f>
        <v>134.20000000000002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VLOOKUP(AOG801,$A$879:$F$2635,6,FALSE)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VLOOKUP(AOP801,$A$879:$F$2635,6,FALSE)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VLOOKUP(AOY801,$A$879:$F$2635,6,FALSE)</f>
        <v>579</v>
      </c>
      <c r="APC801" s="179" t="s">
        <v>69</v>
      </c>
      <c r="APD801" s="10">
        <f>APB801*1.1</f>
        <v>636.90000000000009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VLOOKUP(APH801,$A$879:$F$2635,6,FALSE)</f>
        <v>290</v>
      </c>
      <c r="APL801" s="179" t="s">
        <v>69</v>
      </c>
      <c r="APM801" s="10">
        <f>APK801*1.1</f>
        <v>319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VLOOKUP(APQ801,$A$879:$F$2635,6,FALSE)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VLOOKUP(APZ801,$A$879:$F$2635,6,FALSE)</f>
        <v>122</v>
      </c>
      <c r="AQD801" s="179" t="s">
        <v>69</v>
      </c>
      <c r="AQE801" s="10">
        <f>AQC801*1.1</f>
        <v>134.20000000000002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VLOOKUP(AQI801,$A$879:$F$2635,6,FALSE)</f>
        <v>579</v>
      </c>
      <c r="AQM801" s="179" t="s">
        <v>69</v>
      </c>
      <c r="AQN801" s="10">
        <f>AQL801*1.1</f>
        <v>636.90000000000009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VLOOKUP(AQR801,$A$879:$F$2635,6,FALSE)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VLOOKUP(ARA801,$A$879:$F$2635,6,FALSE)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VLOOKUP(ARJ801,$A$879:$F$2635,6,FALSE)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VLOOKUP(ARS801,$A$879:$F$2635,6,FALSE)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VLOOKUP(ASB801,$A$879:$F$2635,6,FALSE)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VLOOKUP(ASK801,$A$879:$F$2635,6,FALSE)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VLOOKUP(AST801,$A$879:$F$2635,6,FALSE)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VLOOKUP(ATC801,$A$879:$F$2635,6,FALSE)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VLOOKUP(ATL801,$A$879:$F$2635,6,FALSE)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VLOOKUP(ATU801,$A$879:$F$2635,6,FALSE)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VLOOKUP(AUD801,$A$879:$F$2635,6,FALSE)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VLOOKUP(AUM801,$A$879:$F$2635,6,FALSE)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VLOOKUP(AUV801,$A$879:$F$2635,6,FALSE)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VLOOKUP(AVE801,$A$879:$F$2635,6,FALSE)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VLOOKUP(AVN801,$A$879:$F$2635,6,FALSE)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VLOOKUP(AVW801,$A$879:$F$2635,6,FALSE)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VLOOKUP(AWF801,$A$879:$F$2635,6,FALSE)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VLOOKUP(AWO801,$A$879:$F$2635,6,FALSE)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VLOOKUP(AWX801,$A$879:$F$2635,6,FALSE)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VLOOKUP(AXG801,$A$879:$F$2635,6,FALSE)</f>
        <v>290</v>
      </c>
      <c r="AXK801" s="179" t="s">
        <v>69</v>
      </c>
      <c r="AXL801" s="10">
        <f>AXJ801*1.1</f>
        <v>319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VLOOKUP(AXP801,$A$879:$F$2635,6,FALSE)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VLOOKUP(AXY801,$A$879:$F$2635,6,FALSE)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VLOOKUP(AYH801,$A$879:$F$2635,6,FALSE)</f>
        <v>122</v>
      </c>
      <c r="AYL801" s="179" t="s">
        <v>69</v>
      </c>
      <c r="AYM801" s="10">
        <f>AYK801*1.1</f>
        <v>134.20000000000002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VLOOKUP(AYQ801,$A$879:$F$2635,6,FALSE)</f>
        <v>290</v>
      </c>
      <c r="AYU801" s="179" t="s">
        <v>69</v>
      </c>
      <c r="AYV801" s="10">
        <f>AYT801*1.1</f>
        <v>319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VLOOKUP(AYZ801,$A$879:$F$2635,6,FALSE)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VLOOKUP(AZI801,$A$879:$F$2635,6,FALSE)</f>
        <v>290</v>
      </c>
      <c r="AZM801" s="179" t="s">
        <v>69</v>
      </c>
      <c r="AZN801" s="10">
        <f>AZL801*1.1</f>
        <v>319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VLOOKUP(AZR801,$A$879:$F$2635,6,FALSE)</f>
        <v>290</v>
      </c>
      <c r="AZV801" s="179" t="s">
        <v>69</v>
      </c>
      <c r="AZW801" s="10">
        <f>AZU801*1.1</f>
        <v>319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VLOOKUP(BAA801,$A$879:$F$2635,6,FALSE)</f>
        <v>290</v>
      </c>
      <c r="BAE801" s="179" t="s">
        <v>69</v>
      </c>
      <c r="BAF801" s="10">
        <f>BAD801*1.1</f>
        <v>319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VLOOKUP(BAJ801,$A$879:$F$2635,6,FALSE)</f>
        <v>579</v>
      </c>
      <c r="BAN801" s="179" t="s">
        <v>69</v>
      </c>
      <c r="BAO801" s="10">
        <f>BAM801*1.1</f>
        <v>636.90000000000009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VLOOKUP(BAS801,$A$879:$F$2635,6,FALSE)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VLOOKUP(BBB801,$A$879:$F$2635,6,FALSE)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VLOOKUP(BBK801,$A$879:$F$2635,6,FALSE)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VLOOKUP(BBT801,$A$879:$F$2635,6,FALSE)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VLOOKUP(BCC801,$A$879:$F$2635,6,FALSE)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VLOOKUP(BCL801,$A$879:$F$2635,6,FALSE)</f>
        <v>579</v>
      </c>
      <c r="BCP801" s="179" t="s">
        <v>69</v>
      </c>
      <c r="BCQ801" s="10">
        <f>BCO801*1.1</f>
        <v>636.90000000000009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VLOOKUP(BCU801,$A$879:$F$2635,6,FALSE)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VLOOKUP(BDD801,$A$879:$F$2635,6,FALSE)</f>
        <v>122</v>
      </c>
      <c r="BDH801" s="179" t="s">
        <v>69</v>
      </c>
      <c r="BDI801" s="10">
        <f>BDG801*1.1</f>
        <v>134.20000000000002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VLOOKUP(BDM801,$A$879:$F$2635,6,FALSE)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VLOOKUP(BDV801,$A$879:$F$2635,6,FALSE)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VLOOKUP(BEE801,$A$879:$F$2635,6,FALSE)</f>
        <v>1955</v>
      </c>
      <c r="BEI801" s="179" t="s">
        <v>69</v>
      </c>
      <c r="BEJ801" s="10">
        <f>BEH801*1.1</f>
        <v>2150.5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VLOOKUP(BEN801,$A$879:$F$2635,6,FALSE)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VLOOKUP(BEW801,$A$879:$F$2635,6,FALSE)</f>
        <v>290</v>
      </c>
      <c r="BFA801" s="179" t="s">
        <v>69</v>
      </c>
      <c r="BFB801" s="10">
        <f>BEZ801*1.1</f>
        <v>319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VLOOKUP(BFF801,$A$879:$F$2635,6,FALSE)</f>
        <v>290</v>
      </c>
      <c r="BFJ801" s="179" t="s">
        <v>69</v>
      </c>
      <c r="BFK801" s="10">
        <f>BFI801*1.1</f>
        <v>319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VLOOKUP(BFO801,$A$879:$F$2635,6,FALSE)</f>
        <v>290</v>
      </c>
      <c r="BFS801" s="179" t="s">
        <v>69</v>
      </c>
      <c r="BFT801" s="10">
        <f>BFR801*1.1</f>
        <v>319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VLOOKUP(BFX801,$A$879:$F$2635,6,FALSE)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VLOOKUP(BGG801,$A$879:$F$2635,6,FALSE)</f>
        <v>122</v>
      </c>
      <c r="BGK801" s="179" t="s">
        <v>69</v>
      </c>
      <c r="BGL801" s="10">
        <f>BGJ801*1.1</f>
        <v>134.20000000000002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VLOOKUP(BGP801,$A$879:$F$2635,6,FALSE)</f>
        <v>122</v>
      </c>
      <c r="BGT801" s="179" t="s">
        <v>69</v>
      </c>
      <c r="BGU801" s="10">
        <f>BGS801*1.1</f>
        <v>134.20000000000002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VLOOKUP(BGY801,$A$879:$F$2635,6,FALSE)</f>
        <v>290</v>
      </c>
      <c r="BHC801" s="179" t="s">
        <v>69</v>
      </c>
      <c r="BHD801" s="10">
        <f>BHB801*1.1</f>
        <v>319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5305.4</v>
      </c>
      <c r="I802" s="233"/>
      <c r="J802" s="179"/>
      <c r="K802" s="436"/>
      <c r="M802" s="179"/>
      <c r="N802" s="179"/>
      <c r="O802" s="179"/>
      <c r="P802" s="10"/>
      <c r="Q802" s="10">
        <f>SUM(P797:P801)</f>
        <v>5339.8</v>
      </c>
      <c r="R802" s="233"/>
      <c r="S802" s="179"/>
      <c r="T802" s="436"/>
      <c r="V802" s="179"/>
      <c r="W802" s="179"/>
      <c r="X802" s="179"/>
      <c r="Y802" s="10"/>
      <c r="Z802" s="10">
        <f>SUM(Y797:Y801)</f>
        <v>5716.2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5738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5195.9000000000005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4951.5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5135.5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5143.9000000000005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4501.7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5244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5332.3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5599.8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5715.5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5693.7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5981.25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5614.8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5955.5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5339.8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4926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6201.25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5547.2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5135.5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5484.6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5200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4843.3999999999996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5680.2000000000007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5158.7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5674.5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5446.2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6008.75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5591.6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5339.1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5604.8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5738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5236.8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5638.05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5715.5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5283.4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4487.3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5211.5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5686.6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5020.2000000000007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5339.1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5981.25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5922.75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5716.2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5047.8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4722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5107.25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5080.6000000000004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5738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5702.7000000000007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4757.7000000000007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4215.7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4957.8999999999996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2483.1999999999998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4487.6000000000004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5958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5688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5241.8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5716.2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5007.1000000000004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5608.4000000000005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5211.5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5101.8500000000004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4643.2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6248.75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5538.9500000000007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5646.6500000000005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5366.5999999999995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5688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5930.55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5922.75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3465.1000000000004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5715.5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5680.2000000000007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5312.8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5908.75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5222.8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5451.95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5203.6000000000004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6009.4500000000007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5715.5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5715.5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5715.5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5489.1500000000005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5902.35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5210.7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5283.2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5547.2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5126.8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5143.9000000000005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5986.9500000000007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5067.45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5283.2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5908.75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5546.8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5420.05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5018.5999999999995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5639.5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5688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5501.4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5255.7999999999993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5494.65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2505.6999999999998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5981.25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5688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5384.8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5454.8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5929.1500000000005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5117.75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4972.5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4770.5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5738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5193.8499999999995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5311.6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5568.7999999999993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5979.85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5908.05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5255.2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5951.6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5981.25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5995.9500000000007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5693.7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5554.6500000000005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6008.75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5615.5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4393.6000000000004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5590.7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5918.05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5981.25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6024.85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5547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5248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5470.75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5446.2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VLOOKUP(B803,$A$879:$F$2635,6,FALSE)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VLOOKUP(K803,$A$879:$F$2635,6,FALSE)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VLOOKUP(T803,$A$879:$F$2635,6,FALSE)</f>
        <v>627</v>
      </c>
      <c r="X803" s="179" t="s">
        <v>61</v>
      </c>
      <c r="Y803" s="10">
        <f>W803*1.5*V803</f>
        <v>940.5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VLOOKUP(AC803,$A$879:$F$2635,6,FALSE)</f>
        <v>627</v>
      </c>
      <c r="AG803" s="179" t="s">
        <v>61</v>
      </c>
      <c r="AH803" s="10">
        <f>AF803*1.5*AE803</f>
        <v>940.5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VLOOKUP(AL803,$A$879:$F$2635,6,FALSE)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VLOOKUP(AU803,$A$879:$F$2635,6,FALSE)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VLOOKUP(BD803,$A$879:$F$2635,6,FALSE)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VLOOKUP(BM803,$A$879:$F$2635,6,FALSE)</f>
        <v>627</v>
      </c>
      <c r="BQ803" s="179" t="s">
        <v>61</v>
      </c>
      <c r="BR803" s="10">
        <f>BP803*1.5*BO803</f>
        <v>940.5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VLOOKUP(BV803,$A$879:$F$2635,6,FALSE)</f>
        <v>627</v>
      </c>
      <c r="BZ803" s="179" t="s">
        <v>61</v>
      </c>
      <c r="CA803" s="10">
        <f>BY803*1.5*BX803</f>
        <v>940.5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VLOOKUP(CE803,$A$879:$F$2635,6,FALSE)</f>
        <v>627</v>
      </c>
      <c r="CI803" s="179" t="s">
        <v>61</v>
      </c>
      <c r="CJ803" s="10">
        <f>CH803*1.5*CG803</f>
        <v>940.5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VLOOKUP(CN803,$A$879:$F$2635,6,FALSE)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VLOOKUP(CW803,$A$879:$F$2635,6,FALSE)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VLOOKUP(DF803,$A$879:$F$2635,6,FALSE)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VLOOKUP(DO803,$A$879:$F$2635,6,FALSE)</f>
        <v>627</v>
      </c>
      <c r="DS803" s="179" t="s">
        <v>61</v>
      </c>
      <c r="DT803" s="10">
        <f>DR803*1.5*DQ803</f>
        <v>940.5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VLOOKUP(DX803,$A$879:$F$2635,6,FALSE)</f>
        <v>627</v>
      </c>
      <c r="EB803" s="179" t="s">
        <v>61</v>
      </c>
      <c r="EC803" s="10">
        <f>EA803*1.5*DZ803</f>
        <v>940.5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VLOOKUP(EG803,$A$879:$F$2635,6,FALSE)</f>
        <v>627</v>
      </c>
      <c r="EK803" s="179" t="s">
        <v>61</v>
      </c>
      <c r="EL803" s="10">
        <f>EJ803*1.5*EI803</f>
        <v>940.5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VLOOKUP(EP803,$A$879:$F$2635,6,FALSE)</f>
        <v>627</v>
      </c>
      <c r="ET803" s="179" t="s">
        <v>61</v>
      </c>
      <c r="EU803" s="10">
        <f>ES803*1.5*ER803</f>
        <v>940.5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VLOOKUP(EY803,$A$879:$F$2635,6,FALSE)</f>
        <v>627</v>
      </c>
      <c r="FC803" s="179" t="s">
        <v>61</v>
      </c>
      <c r="FD803" s="10">
        <f>FB803*1.5*FA803</f>
        <v>940.5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VLOOKUP(FH803,$A$879:$F$2635,6,FALSE)</f>
        <v>627</v>
      </c>
      <c r="FL803" s="179" t="s">
        <v>61</v>
      </c>
      <c r="FM803" s="10">
        <f>FK803*1.5*FJ803</f>
        <v>940.5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VLOOKUP(FQ803,$A$879:$F$2635,6,FALSE)</f>
        <v>627</v>
      </c>
      <c r="FU803" s="179" t="s">
        <v>61</v>
      </c>
      <c r="FV803" s="10">
        <f>FT803*1.5*FS803</f>
        <v>940.5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VLOOKUP(FZ803,$A$879:$F$2635,6,FALSE)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VLOOKUP(GI803,$A$879:$F$2635,6,FALSE)</f>
        <v>627</v>
      </c>
      <c r="GM803" s="179" t="s">
        <v>61</v>
      </c>
      <c r="GN803" s="10">
        <f>GL803*1.5*GK803</f>
        <v>940.5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VLOOKUP(GR803,$A$879:$F$2635,6,FALSE)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VLOOKUP(HA803,$A$879:$F$2635,6,FALSE)</f>
        <v>703</v>
      </c>
      <c r="HE803" s="179" t="s">
        <v>61</v>
      </c>
      <c r="HF803" s="10">
        <f>HD803*1.5*HC803</f>
        <v>1054.5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VLOOKUP(HJ803,$A$879:$F$2635,6,FALSE)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VLOOKUP(HS803,$A$879:$F$2635,6,FALSE)</f>
        <v>703</v>
      </c>
      <c r="HW803" s="179" t="s">
        <v>61</v>
      </c>
      <c r="HX803" s="10">
        <f>HV803*1.5*HU803</f>
        <v>1054.5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VLOOKUP(IB803,$A$879:$F$2635,6,FALSE)</f>
        <v>627</v>
      </c>
      <c r="IF803" s="179" t="s">
        <v>61</v>
      </c>
      <c r="IG803" s="10">
        <f>IE803*1.5*ID803</f>
        <v>940.5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VLOOKUP(IK803,$A$879:$F$2635,6,FALSE)</f>
        <v>627</v>
      </c>
      <c r="IO803" s="179" t="s">
        <v>61</v>
      </c>
      <c r="IP803" s="10">
        <f>IN803*1.5*IM803</f>
        <v>940.5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VLOOKUP(IT803,$A$879:$F$2635,6,FALSE)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VLOOKUP(JC803,$A$879:$F$2635,6,FALSE)</f>
        <v>617</v>
      </c>
      <c r="JG803" s="179" t="s">
        <v>61</v>
      </c>
      <c r="JH803" s="10">
        <f>JF803*1.5*JE803</f>
        <v>925.5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VLOOKUP(JL803,$A$879:$F$2635,6,FALSE)</f>
        <v>617</v>
      </c>
      <c r="JP803" s="179" t="s">
        <v>61</v>
      </c>
      <c r="JQ803" s="10">
        <f>JO803*1.5*JN803</f>
        <v>925.5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VLOOKUP(JU803,$A$879:$F$2635,6,FALSE)</f>
        <v>627</v>
      </c>
      <c r="JY803" s="179" t="s">
        <v>61</v>
      </c>
      <c r="JZ803" s="10">
        <f>JX803*1.5*JW803</f>
        <v>940.5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VLOOKUP(KD803,$A$879:$F$2635,6,FALSE)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VLOOKUP(KM803,$A$879:$F$2635,6,FALSE)</f>
        <v>617</v>
      </c>
      <c r="KQ803" s="179" t="s">
        <v>61</v>
      </c>
      <c r="KR803" s="10">
        <f>KP803*1.5*KO803</f>
        <v>925.5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VLOOKUP(KV803,$A$879:$F$2635,6,FALSE)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VLOOKUP(LE803,$A$879:$F$2635,6,FALSE)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VLOOKUP(LN803,$A$879:$F$2635,6,FALSE)</f>
        <v>627</v>
      </c>
      <c r="LR803" s="179" t="s">
        <v>61</v>
      </c>
      <c r="LS803" s="10">
        <f>LQ803*1.5*LP803</f>
        <v>1128.5999999999999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VLOOKUP(LW803,$A$879:$F$2635,6,FALSE)</f>
        <v>627</v>
      </c>
      <c r="MA803" s="179" t="s">
        <v>61</v>
      </c>
      <c r="MB803" s="10">
        <f>LZ803*1.5*LY803</f>
        <v>940.5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VLOOKUP(MF803,$A$879:$F$2635,6,FALSE)</f>
        <v>627</v>
      </c>
      <c r="MJ803" s="179" t="s">
        <v>61</v>
      </c>
      <c r="MK803" s="10">
        <f>MI803*1.5*MH803</f>
        <v>940.5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VLOOKUP(MO803,$A$879:$F$2635,6,FALSE)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VLOOKUP(MX803,$A$879:$F$2635,6,FALSE)</f>
        <v>627</v>
      </c>
      <c r="NB803" s="179" t="s">
        <v>61</v>
      </c>
      <c r="NC803" s="10">
        <f>NA803*1.5*MZ803</f>
        <v>940.5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VLOOKUP(NG803,$A$879:$F$2635,6,FALSE)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VLOOKUP(NP803,$A$879:$F$2635,6,FALSE)</f>
        <v>617</v>
      </c>
      <c r="NT803" s="179" t="s">
        <v>61</v>
      </c>
      <c r="NU803" s="10">
        <f>NS803*1.5*NR803</f>
        <v>1110.5999999999999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VLOOKUP(NY803,$A$879:$F$2635,6,FALSE)</f>
        <v>617</v>
      </c>
      <c r="OC803" s="179" t="s">
        <v>61</v>
      </c>
      <c r="OD803" s="10">
        <f>OB803*1.5*OA803</f>
        <v>925.5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VLOOKUP(OH803,$A$879:$F$2635,6,FALSE)</f>
        <v>627</v>
      </c>
      <c r="OL803" s="179" t="s">
        <v>61</v>
      </c>
      <c r="OM803" s="10">
        <f>OK803*1.5*OJ803</f>
        <v>940.5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VLOOKUP(OQ803,$A$879:$F$2635,6,FALSE)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VLOOKUP(OZ803,$A$879:$F$2635,6,FALSE)</f>
        <v>617</v>
      </c>
      <c r="PD803" s="179" t="s">
        <v>61</v>
      </c>
      <c r="PE803" s="10">
        <f>PC803*1.5*PB803</f>
        <v>925.5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VLOOKUP(PI803,$A$879:$F$2635,6,FALSE)</f>
        <v>703</v>
      </c>
      <c r="PM803" s="179" t="s">
        <v>61</v>
      </c>
      <c r="PN803" s="10">
        <f>PL803*1.5*PK803</f>
        <v>1054.5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VLOOKUP(PR803,$A$879:$F$2635,6,FALSE)</f>
        <v>703</v>
      </c>
      <c r="PV803" s="179" t="s">
        <v>61</v>
      </c>
      <c r="PW803" s="10">
        <f>PU803*1.5*PT803</f>
        <v>1054.5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VLOOKUP(QA803,$A$879:$F$2635,6,FALSE)</f>
        <v>627</v>
      </c>
      <c r="QE803" s="179" t="s">
        <v>61</v>
      </c>
      <c r="QF803" s="10">
        <f>QD803*1.5*QC803</f>
        <v>940.5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VLOOKUP(QJ803,$A$879:$F$2635,6,FALSE)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VLOOKUP(QS803,$A$879:$F$2635,6,FALSE)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VLOOKUP(RB803,$A$879:$F$2635,6,FALSE)</f>
        <v>346</v>
      </c>
      <c r="RF803" s="179" t="s">
        <v>61</v>
      </c>
      <c r="RG803" s="10">
        <f>RE803*1.5*RD803</f>
        <v>519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VLOOKUP(RK803,$A$879:$F$2635,6,FALSE)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VLOOKUP(RT803,$A$879:$F$2635,6,FALSE)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VLOOKUP(SC803,$A$879:$F$2635,6,FALSE)</f>
        <v>617</v>
      </c>
      <c r="SG803" s="179" t="s">
        <v>61</v>
      </c>
      <c r="SH803" s="10">
        <f>SF803*1.5*SE803</f>
        <v>925.5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VLOOKUP(SL803,$A$879:$F$2635,6,FALSE)</f>
        <v>703</v>
      </c>
      <c r="SP803" s="179" t="s">
        <v>61</v>
      </c>
      <c r="SQ803" s="10">
        <f>SO803*1.5*SN803</f>
        <v>1054.5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VLOOKUP(SU803,$A$879:$F$2635,6,FALSE)</f>
        <v>627</v>
      </c>
      <c r="SY803" s="179" t="s">
        <v>61</v>
      </c>
      <c r="SZ803" s="10">
        <f>SX803*1.5*SW803</f>
        <v>940.5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VLOOKUP(TD803,$A$879:$F$2635,6,FALSE)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VLOOKUP(TM803,$A$879:$F$2635,6,FALSE)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VLOOKUP(TV803,$A$879:$F$2635,6,FALSE)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VLOOKUP(UE803,$A$879:$F$2635,6,FALSE)</f>
        <v>346</v>
      </c>
      <c r="UI803" s="179" t="s">
        <v>61</v>
      </c>
      <c r="UJ803" s="10">
        <f>UH803*1.5*UG803</f>
        <v>622.79999999999995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VLOOKUP(UN803,$A$879:$F$2635,6,FALSE)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VLOOKUP(UW803,$A$879:$F$2635,6,FALSE)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VLOOKUP(VF803,$A$879:$F$2635,6,FALSE)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VLOOKUP(VO803,$A$879:$F$2635,6,FALSE)</f>
        <v>220</v>
      </c>
      <c r="VS803" s="179" t="s">
        <v>61</v>
      </c>
      <c r="VT803" s="10">
        <f>VR803*1.5*VQ803</f>
        <v>330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VLOOKUP(VX803,$A$879:$F$2635,6,FALSE)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VLOOKUP(WG803,$A$879:$F$2635,6,FALSE)</f>
        <v>627</v>
      </c>
      <c r="WK803" s="179" t="s">
        <v>61</v>
      </c>
      <c r="WL803" s="10">
        <f>WJ803*1.5*WI803</f>
        <v>940.5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VLOOKUP(WP803,$A$879:$F$2635,6,FALSE)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VLOOKUP(WY803,$A$879:$F$2635,6,FALSE)</f>
        <v>703</v>
      </c>
      <c r="XC803" s="179" t="s">
        <v>61</v>
      </c>
      <c r="XD803" s="10">
        <f>XB803*1.5*XA803</f>
        <v>1054.5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VLOOKUP(XH803,$A$879:$F$2635,6,FALSE)</f>
        <v>617</v>
      </c>
      <c r="XL803" s="179" t="s">
        <v>61</v>
      </c>
      <c r="XM803" s="10">
        <f>XK803*1.5*XJ803</f>
        <v>925.5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VLOOKUP(XQ803,$A$879:$F$2635,6,FALSE)</f>
        <v>627</v>
      </c>
      <c r="XU803" s="179" t="s">
        <v>61</v>
      </c>
      <c r="XV803" s="10">
        <f>XT803*1.5*XS803</f>
        <v>940.5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VLOOKUP(XZ803,$A$879:$F$2635,6,FALSE)</f>
        <v>141</v>
      </c>
      <c r="YD803" s="179" t="s">
        <v>61</v>
      </c>
      <c r="YE803" s="10">
        <f>YC803*1.5*YB803</f>
        <v>253.79999999999998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VLOOKUP(YI803,$A$879:$F$2635,6,FALSE)</f>
        <v>627</v>
      </c>
      <c r="YM803" s="179" t="s">
        <v>61</v>
      </c>
      <c r="YN803" s="10">
        <f>YL803*1.5*YK803</f>
        <v>940.5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VLOOKUP(YR803,$A$879:$F$2635,6,FALSE)</f>
        <v>371</v>
      </c>
      <c r="YV803" s="179" t="s">
        <v>61</v>
      </c>
      <c r="YW803" s="10">
        <f>YU803*1.5*YT803</f>
        <v>556.5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VLOOKUP(ZA803,$A$879:$F$2635,6,FALSE)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VLOOKUP(ZJ803,$A$879:$F$2635,6,FALSE)</f>
        <v>703</v>
      </c>
      <c r="ZN803" s="179" t="s">
        <v>61</v>
      </c>
      <c r="ZO803" s="10">
        <f>ZM803*1.5*ZL803</f>
        <v>1054.5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VLOOKUP(ZS803,$A$879:$F$2635,6,FALSE)</f>
        <v>703</v>
      </c>
      <c r="ZW803" s="179" t="s">
        <v>61</v>
      </c>
      <c r="ZX803" s="10">
        <f>ZV803*1.5*ZU803</f>
        <v>1054.5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VLOOKUP(AAB803,$A$879:$F$2635,6,FALSE)</f>
        <v>411</v>
      </c>
      <c r="AAF803" s="179" t="s">
        <v>61</v>
      </c>
      <c r="AAG803" s="10">
        <f>AAE803*1.5*AAD803</f>
        <v>616.5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VLOOKUP(AAK803,$A$879:$F$2635,6,FALSE)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VLOOKUP(AAT803,$A$879:$F$2635,6,FALSE)</f>
        <v>703</v>
      </c>
      <c r="AAX803" s="179" t="s">
        <v>61</v>
      </c>
      <c r="AAY803" s="10">
        <f>AAW803*1.5*AAV803</f>
        <v>1054.5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VLOOKUP(ABC803,$A$879:$F$2635,6,FALSE)</f>
        <v>627</v>
      </c>
      <c r="ABG803" s="179" t="s">
        <v>61</v>
      </c>
      <c r="ABH803" s="10">
        <f>ABF803*1.5*ABE803</f>
        <v>940.5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VLOOKUP(ABL803,$A$879:$F$2635,6,FALSE)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VLOOKUP(ABU803,$A$879:$F$2635,6,FALSE)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VLOOKUP(ACD803,$A$879:$F$2635,6,FALSE)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VLOOKUP(ACM803,$A$879:$F$2635,6,FALSE)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VLOOKUP(ACV803,$A$879:$F$2635,6,FALSE)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VLOOKUP(ADE803,$A$879:$F$2635,6,FALSE)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VLOOKUP(ADN803,$A$879:$F$2635,6,FALSE)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VLOOKUP(ADW803,$A$879:$F$2635,6,FALSE)</f>
        <v>141</v>
      </c>
      <c r="AEA803" s="179" t="s">
        <v>61</v>
      </c>
      <c r="AEB803" s="10">
        <f>ADZ803*1.5*ADY803</f>
        <v>211.5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VLOOKUP(AEF803,$A$879:$F$2635,6,FALSE)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VLOOKUP(AEO803,$A$879:$F$2635,6,FALSE)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VLOOKUP(AEX803,$A$879:$F$2635,6,FALSE)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VLOOKUP(AFG803,$A$879:$F$2635,6,FALSE)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VLOOKUP(AFP803,$A$879:$F$2635,6,FALSE)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VLOOKUP(AFY803,$A$879:$F$2635,6,FALSE)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VLOOKUP(AGH803,$A$879:$F$2635,6,FALSE)</f>
        <v>703</v>
      </c>
      <c r="AGL803" s="179" t="s">
        <v>61</v>
      </c>
      <c r="AGM803" s="10">
        <f>AGK803*1.5*AGJ803</f>
        <v>1054.5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VLOOKUP(AGQ803,$A$879:$F$2635,6,FALSE)</f>
        <v>346</v>
      </c>
      <c r="AGU803" s="179" t="s">
        <v>61</v>
      </c>
      <c r="AGV803" s="10">
        <f>AGT803*1.5*AGS803</f>
        <v>519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VLOOKUP(AGZ803,$A$879:$F$2635,6,FALSE)</f>
        <v>346</v>
      </c>
      <c r="AHD803" s="179" t="s">
        <v>61</v>
      </c>
      <c r="AHE803" s="10">
        <f>AHC803*1.5*AHB803</f>
        <v>519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VLOOKUP(AHI803,$A$879:$F$2635,6,FALSE)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VLOOKUP(AHR803,$A$879:$F$2635,6,FALSE)</f>
        <v>617</v>
      </c>
      <c r="AHV803" s="179" t="s">
        <v>61</v>
      </c>
      <c r="AHW803" s="10">
        <f>AHU803*1.5*AHT803</f>
        <v>925.5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VLOOKUP(AIA803,$A$879:$F$2635,6,FALSE)</f>
        <v>703</v>
      </c>
      <c r="AIE803" s="179" t="s">
        <v>61</v>
      </c>
      <c r="AIF803" s="10">
        <f>AID803*1.5*AIC803</f>
        <v>1265.3999999999999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VLOOKUP(AIJ803,$A$879:$F$2635,6,FALSE)</f>
        <v>627</v>
      </c>
      <c r="AIN803" s="179" t="s">
        <v>61</v>
      </c>
      <c r="AIO803" s="10">
        <f>AIM803*1.5*AIL803</f>
        <v>940.5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VLOOKUP(AIS803,$A$879:$F$2635,6,FALSE)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VLOOKUP(AJB803,$A$879:$F$2635,6,FALSE)</f>
        <v>627</v>
      </c>
      <c r="AJF803" s="179" t="s">
        <v>61</v>
      </c>
      <c r="AJG803" s="10">
        <f>AJE803*1.5*AJD803</f>
        <v>940.5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VLOOKUP(AJK803,$A$879:$F$2635,6,FALSE)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VLOOKUP(AJT803,$A$879:$F$2635,6,FALSE)</f>
        <v>627</v>
      </c>
      <c r="AJX803" s="179" t="s">
        <v>61</v>
      </c>
      <c r="AJY803" s="10">
        <f>AJW803*1.5*AJV803</f>
        <v>940.5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VLOOKUP(AKC803,$A$879:$F$2635,6,FALSE)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VLOOKUP(AKL803,$A$879:$F$2635,6,FALSE)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VLOOKUP(AKU803,$A$879:$F$2635,6,FALSE)</f>
        <v>627</v>
      </c>
      <c r="AKY803" s="179" t="s">
        <v>61</v>
      </c>
      <c r="AKZ803" s="10">
        <f>AKX803*1.5*AKW803</f>
        <v>940.5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VLOOKUP(ALD803,$A$879:$F$2635,6,FALSE)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VLOOKUP(ALM803,$A$879:$F$2635,6,FALSE)</f>
        <v>411</v>
      </c>
      <c r="ALQ803" s="179" t="s">
        <v>61</v>
      </c>
      <c r="ALR803" s="10">
        <f>ALP803*1.5*ALO803</f>
        <v>616.5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VLOOKUP(ALV803,$A$879:$F$2635,6,FALSE)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VLOOKUP(AME803,$A$879:$F$2635,6,FALSE)</f>
        <v>627</v>
      </c>
      <c r="AMI803" s="179" t="s">
        <v>61</v>
      </c>
      <c r="AMJ803" s="10">
        <f>AMH803*1.5*AMG803</f>
        <v>940.5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VLOOKUP(AMN803,$A$879:$F$2635,6,FALSE)</f>
        <v>703</v>
      </c>
      <c r="AMR803" s="179" t="s">
        <v>61</v>
      </c>
      <c r="AMS803" s="10">
        <f>AMQ803*1.5*AMP803</f>
        <v>1054.5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VLOOKUP(AMW803,$A$879:$F$2635,6,FALSE)</f>
        <v>927</v>
      </c>
      <c r="ANA803" s="179" t="s">
        <v>61</v>
      </c>
      <c r="ANB803" s="10">
        <f>AMZ803*1.5*AMY803</f>
        <v>1390.5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VLOOKUP(ANF803,$A$879:$F$2635,6,FALSE)</f>
        <v>627</v>
      </c>
      <c r="ANJ803" s="179" t="s">
        <v>61</v>
      </c>
      <c r="ANK803" s="10">
        <f>ANI803*1.5*ANH803</f>
        <v>940.5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VLOOKUP(ANO803,$A$879:$F$2635,6,FALSE)</f>
        <v>617</v>
      </c>
      <c r="ANS803" s="179" t="s">
        <v>61</v>
      </c>
      <c r="ANT803" s="10">
        <f>ANR803*1.5*ANQ803</f>
        <v>925.5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VLOOKUP(ANX803,$A$879:$F$2635,6,FALSE)</f>
        <v>627</v>
      </c>
      <c r="AOB803" s="179" t="s">
        <v>61</v>
      </c>
      <c r="AOC803" s="10">
        <f>AOA803*1.5*ANZ803</f>
        <v>940.5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VLOOKUP(AOG803,$A$879:$F$2635,6,FALSE)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VLOOKUP(AOP803,$A$879:$F$2635,6,FALSE)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VLOOKUP(AOY803,$A$879:$F$2635,6,FALSE)</f>
        <v>703</v>
      </c>
      <c r="APC803" s="179" t="s">
        <v>61</v>
      </c>
      <c r="APD803" s="10">
        <f>APB803*1.5*APA803</f>
        <v>1054.5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VLOOKUP(APH803,$A$879:$F$2635,6,FALSE)</f>
        <v>627</v>
      </c>
      <c r="APL803" s="179" t="s">
        <v>61</v>
      </c>
      <c r="APM803" s="10">
        <f>APK803*1.5*APJ803</f>
        <v>1128.5999999999999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VLOOKUP(APQ803,$A$879:$F$2635,6,FALSE)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VLOOKUP(APZ803,$A$879:$F$2635,6,FALSE)</f>
        <v>627</v>
      </c>
      <c r="AQD803" s="179" t="s">
        <v>61</v>
      </c>
      <c r="AQE803" s="10">
        <f>AQC803*1.5*AQB803</f>
        <v>940.5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VLOOKUP(AQI803,$A$879:$F$2635,6,FALSE)</f>
        <v>703</v>
      </c>
      <c r="AQM803" s="179" t="s">
        <v>61</v>
      </c>
      <c r="AQN803" s="10">
        <f>AQL803*1.5*AQK803</f>
        <v>1265.3999999999999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VLOOKUP(AQR803,$A$879:$F$2635,6,FALSE)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VLOOKUP(ARA803,$A$879:$F$2635,6,FALSE)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VLOOKUP(ARJ803,$A$879:$F$2635,6,FALSE)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VLOOKUP(ARS803,$A$879:$F$2635,6,FALSE)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VLOOKUP(ASB803,$A$879:$F$2635,6,FALSE)</f>
        <v>220</v>
      </c>
      <c r="ASF803" s="179" t="s">
        <v>61</v>
      </c>
      <c r="ASG803" s="10">
        <f>ASE803*1.5*ASD803</f>
        <v>330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VLOOKUP(ASK803,$A$879:$F$2635,6,FALSE)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VLOOKUP(AST803,$A$879:$F$2635,6,FALSE)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VLOOKUP(ATC803,$A$879:$F$2635,6,FALSE)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VLOOKUP(ATL803,$A$879:$F$2635,6,FALSE)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VLOOKUP(ATU803,$A$879:$F$2635,6,FALSE)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VLOOKUP(AUD803,$A$879:$F$2635,6,FALSE)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VLOOKUP(AUM803,$A$879:$F$2635,6,FALSE)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VLOOKUP(AUV803,$A$879:$F$2635,6,FALSE)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VLOOKUP(AVE803,$A$879:$F$2635,6,FALSE)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VLOOKUP(AVN803,$A$879:$F$2635,6,FALSE)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VLOOKUP(AVW803,$A$879:$F$2635,6,FALSE)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VLOOKUP(AWF803,$A$879:$F$2635,6,FALSE)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VLOOKUP(AWO803,$A$879:$F$2635,6,FALSE)</f>
        <v>627</v>
      </c>
      <c r="AWS803" s="179" t="s">
        <v>61</v>
      </c>
      <c r="AWT803" s="10">
        <f>AWR803*1.5*AWQ803</f>
        <v>940.5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VLOOKUP(AWX803,$A$879:$F$2635,6,FALSE)</f>
        <v>617</v>
      </c>
      <c r="AXB803" s="179" t="s">
        <v>61</v>
      </c>
      <c r="AXC803" s="10">
        <f>AXA803*1.5*AWZ803</f>
        <v>1110.5999999999999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VLOOKUP(AXG803,$A$879:$F$2635,6,FALSE)</f>
        <v>627</v>
      </c>
      <c r="AXK803" s="179" t="s">
        <v>61</v>
      </c>
      <c r="AXL803" s="10">
        <f>AXJ803*1.5*AXI803</f>
        <v>940.5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VLOOKUP(AXP803,$A$879:$F$2635,6,FALSE)</f>
        <v>703</v>
      </c>
      <c r="AXT803" s="179" t="s">
        <v>61</v>
      </c>
      <c r="AXU803" s="10">
        <f>AXS803*1.5*AXR803</f>
        <v>1265.3999999999999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VLOOKUP(AXY803,$A$879:$F$2635,6,FALSE)</f>
        <v>627</v>
      </c>
      <c r="AYC803" s="179" t="s">
        <v>61</v>
      </c>
      <c r="AYD803" s="10">
        <f>AYB803*1.5*AYA803</f>
        <v>940.5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VLOOKUP(AYH803,$A$879:$F$2635,6,FALSE)</f>
        <v>927</v>
      </c>
      <c r="AYL803" s="179" t="s">
        <v>61</v>
      </c>
      <c r="AYM803" s="10">
        <f>AYK803*1.5*AYJ803</f>
        <v>1390.5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VLOOKUP(AYQ803,$A$879:$F$2635,6,FALSE)</f>
        <v>703</v>
      </c>
      <c r="AYU803" s="179" t="s">
        <v>61</v>
      </c>
      <c r="AYV803" s="10">
        <f>AYT803*1.5*AYS803</f>
        <v>1054.5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VLOOKUP(AYZ803,$A$879:$F$2635,6,FALSE)</f>
        <v>141</v>
      </c>
      <c r="AZD803" s="179" t="s">
        <v>61</v>
      </c>
      <c r="AZE803" s="10">
        <f>AZC803*1.5*AZB803</f>
        <v>211.5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VLOOKUP(AZI803,$A$879:$F$2635,6,FALSE)</f>
        <v>627</v>
      </c>
      <c r="AZM803" s="179" t="s">
        <v>61</v>
      </c>
      <c r="AZN803" s="10">
        <f>AZL803*1.5*AZK803</f>
        <v>940.5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VLOOKUP(AZR803,$A$879:$F$2635,6,FALSE)</f>
        <v>703</v>
      </c>
      <c r="AZV803" s="179" t="s">
        <v>61</v>
      </c>
      <c r="AZW803" s="10">
        <f>AZU803*1.5*AZT803</f>
        <v>1054.5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VLOOKUP(BAA803,$A$879:$F$2635,6,FALSE)</f>
        <v>141</v>
      </c>
      <c r="BAE803" s="179" t="s">
        <v>61</v>
      </c>
      <c r="BAF803" s="10">
        <f>BAD803*1.5*BAC803</f>
        <v>253.79999999999998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VLOOKUP(BAJ803,$A$879:$F$2635,6,FALSE)</f>
        <v>411</v>
      </c>
      <c r="BAN803" s="179" t="s">
        <v>61</v>
      </c>
      <c r="BAO803" s="10">
        <f>BAM803*1.5*BAL803</f>
        <v>616.5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VLOOKUP(BAS803,$A$879:$F$2635,6,FALSE)</f>
        <v>927</v>
      </c>
      <c r="BAW803" s="179" t="s">
        <v>61</v>
      </c>
      <c r="BAX803" s="10">
        <f>BAV803*1.5*BAU803</f>
        <v>1390.5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VLOOKUP(BBB803,$A$879:$F$2635,6,FALSE)</f>
        <v>927</v>
      </c>
      <c r="BBF803" s="179" t="s">
        <v>61</v>
      </c>
      <c r="BBG803" s="10">
        <f>BBE803*1.5*BBD803</f>
        <v>1390.5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VLOOKUP(BBK803,$A$879:$F$2635,6,FALSE)</f>
        <v>141</v>
      </c>
      <c r="BBO803" s="179" t="s">
        <v>61</v>
      </c>
      <c r="BBP803" s="10">
        <f>BBN803*1.5*BBM803</f>
        <v>211.5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VLOOKUP(BBT803,$A$879:$F$2635,6,FALSE)</f>
        <v>627</v>
      </c>
      <c r="BBX803" s="179" t="s">
        <v>61</v>
      </c>
      <c r="BBY803" s="10">
        <f>BBW803*1.5*BBV803</f>
        <v>940.5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VLOOKUP(BCC803,$A$879:$F$2635,6,FALSE)</f>
        <v>703</v>
      </c>
      <c r="BCG803" s="179" t="s">
        <v>61</v>
      </c>
      <c r="BCH803" s="10">
        <f>BCF803*1.5*BCE803</f>
        <v>1054.5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VLOOKUP(BCL803,$A$879:$F$2635,6,FALSE)</f>
        <v>627</v>
      </c>
      <c r="BCP803" s="179" t="s">
        <v>61</v>
      </c>
      <c r="BCQ803" s="10">
        <f>BCO803*1.5*BCN803</f>
        <v>940.5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VLOOKUP(BCU803,$A$879:$F$2635,6,FALSE)</f>
        <v>141</v>
      </c>
      <c r="BCY803" s="179" t="s">
        <v>61</v>
      </c>
      <c r="BCZ803" s="10">
        <f>BCX803*1.5*BCW803</f>
        <v>211.5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VLOOKUP(BDD803,$A$879:$F$2635,6,FALSE)</f>
        <v>627</v>
      </c>
      <c r="BDH803" s="179" t="s">
        <v>61</v>
      </c>
      <c r="BDI803" s="10">
        <f>BDG803*1.5*BDF803</f>
        <v>940.5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VLOOKUP(BDM803,$A$879:$F$2635,6,FALSE)</f>
        <v>627</v>
      </c>
      <c r="BDQ803" s="179" t="s">
        <v>61</v>
      </c>
      <c r="BDR803" s="10">
        <f>BDP803*1.5*BDO803</f>
        <v>940.5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VLOOKUP(BDV803,$A$879:$F$2635,6,FALSE)</f>
        <v>627</v>
      </c>
      <c r="BDZ803" s="179" t="s">
        <v>61</v>
      </c>
      <c r="BEA803" s="10">
        <f>BDY803*1.5*BDX803</f>
        <v>1128.5999999999999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VLOOKUP(BEE803,$A$879:$F$2635,6,FALSE)</f>
        <v>141</v>
      </c>
      <c r="BEI803" s="179" t="s">
        <v>61</v>
      </c>
      <c r="BEJ803" s="10">
        <f>BEH803*1.5*BEG803</f>
        <v>211.5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VLOOKUP(BEN803,$A$879:$F$2635,6,FALSE)</f>
        <v>627</v>
      </c>
      <c r="BER803" s="179" t="s">
        <v>61</v>
      </c>
      <c r="BES803" s="10">
        <f>BEQ803*1.5*BEP803</f>
        <v>1128.5999999999999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VLOOKUP(BEW803,$A$879:$F$2635,6,FALSE)</f>
        <v>703</v>
      </c>
      <c r="BFA803" s="179" t="s">
        <v>61</v>
      </c>
      <c r="BFB803" s="10">
        <f>BEZ803*1.5*BEY803</f>
        <v>1054.5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VLOOKUP(BFF803,$A$879:$F$2635,6,FALSE)</f>
        <v>627</v>
      </c>
      <c r="BFJ803" s="179" t="s">
        <v>61</v>
      </c>
      <c r="BFK803" s="10">
        <f>BFI803*1.5*BFH803</f>
        <v>940.5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VLOOKUP(BFO803,$A$879:$F$2635,6,FALSE)</f>
        <v>627</v>
      </c>
      <c r="BFS803" s="179" t="s">
        <v>61</v>
      </c>
      <c r="BFT803" s="10">
        <f>BFR803*1.5*BFQ803</f>
        <v>940.5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VLOOKUP(BFX803,$A$879:$F$2635,6,FALSE)</f>
        <v>627</v>
      </c>
      <c r="BGB803" s="179" t="s">
        <v>61</v>
      </c>
      <c r="BGC803" s="10">
        <f>BGA803*1.5*BFZ803</f>
        <v>940.5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VLOOKUP(BGG803,$A$879:$F$2635,6,FALSE)</f>
        <v>703</v>
      </c>
      <c r="BGK803" s="179" t="s">
        <v>61</v>
      </c>
      <c r="BGL803" s="10">
        <f>BGJ803*1.5*BGI803</f>
        <v>1265.3999999999999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VLOOKUP(BGP803,$A$879:$F$2635,6,FALSE)</f>
        <v>627</v>
      </c>
      <c r="BGT803" s="179" t="s">
        <v>61</v>
      </c>
      <c r="BGU803" s="10">
        <f>BGS803*1.5*BGR803</f>
        <v>940.5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VLOOKUP(BGY803,$A$879:$F$2635,6,FALSE)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VLOOKUP(B804,$A$879:$F$2635,6,FALSE)</f>
        <v>627</v>
      </c>
      <c r="F804" s="179" t="s">
        <v>63</v>
      </c>
      <c r="G804" s="10">
        <f>E804*1.4</f>
        <v>877.8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VLOOKUP(K804,$A$879:$F$2635,6,FALSE)</f>
        <v>627</v>
      </c>
      <c r="O804" s="179" t="s">
        <v>63</v>
      </c>
      <c r="P804" s="10">
        <f>N804*1.4</f>
        <v>877.8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VLOOKUP(T804,$A$879:$F$2635,6,FALSE)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VLOOKUP(AC804,$A$879:$F$2635,6,FALSE)</f>
        <v>927</v>
      </c>
      <c r="AG804" s="179" t="s">
        <v>63</v>
      </c>
      <c r="AH804" s="10">
        <f>AF804*1.4</f>
        <v>1297.8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VLOOKUP(AL804,$A$879:$F$2635,6,FALSE)</f>
        <v>627</v>
      </c>
      <c r="AP804" s="179" t="s">
        <v>63</v>
      </c>
      <c r="AQ804" s="10">
        <f>AO804*1.4</f>
        <v>877.8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VLOOKUP(AU804,$A$879:$F$2635,6,FALSE)</f>
        <v>927</v>
      </c>
      <c r="AY804" s="179" t="s">
        <v>63</v>
      </c>
      <c r="AZ804" s="10">
        <f>AX804*1.4</f>
        <v>1297.8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VLOOKUP(BD804,$A$879:$F$2635,6,FALSE)</f>
        <v>703</v>
      </c>
      <c r="BH804" s="179" t="s">
        <v>63</v>
      </c>
      <c r="BI804" s="10">
        <f>BG804*1.4</f>
        <v>984.19999999999993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VLOOKUP(BM804,$A$879:$F$2635,6,FALSE)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VLOOKUP(BV804,$A$879:$F$2635,6,FALSE)</f>
        <v>927</v>
      </c>
      <c r="BZ804" s="179" t="s">
        <v>63</v>
      </c>
      <c r="CA804" s="10">
        <f>BY804*1.4</f>
        <v>1297.8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VLOOKUP(CE804,$A$879:$F$2635,6,FALSE)</f>
        <v>703</v>
      </c>
      <c r="CI804" s="179" t="s">
        <v>63</v>
      </c>
      <c r="CJ804" s="10">
        <f>CH804*1.4</f>
        <v>984.19999999999993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VLOOKUP(CN804,$A$879:$F$2635,6,FALSE)</f>
        <v>703</v>
      </c>
      <c r="CR804" s="179" t="s">
        <v>63</v>
      </c>
      <c r="CS804" s="10">
        <f>CQ804*1.4</f>
        <v>984.19999999999993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VLOOKUP(CW804,$A$879:$F$2635,6,FALSE)</f>
        <v>627</v>
      </c>
      <c r="DA804" s="179" t="s">
        <v>63</v>
      </c>
      <c r="DB804" s="10">
        <f>CZ804*1.4</f>
        <v>877.8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VLOOKUP(DF804,$A$879:$F$2635,6,FALSE)</f>
        <v>627</v>
      </c>
      <c r="DJ804" s="179" t="s">
        <v>63</v>
      </c>
      <c r="DK804" s="10">
        <f>DI804*1.4</f>
        <v>877.8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VLOOKUP(DO804,$A$879:$F$2635,6,FALSE)</f>
        <v>703</v>
      </c>
      <c r="DS804" s="179" t="s">
        <v>63</v>
      </c>
      <c r="DT804" s="10">
        <f>DR804*1.4</f>
        <v>984.19999999999993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VLOOKUP(DX804,$A$879:$F$2635,6,FALSE)</f>
        <v>703</v>
      </c>
      <c r="EB804" s="179" t="s">
        <v>63</v>
      </c>
      <c r="EC804" s="10">
        <f>EA804*1.4</f>
        <v>984.19999999999993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VLOOKUP(EG804,$A$879:$F$2635,6,FALSE)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VLOOKUP(EP804,$A$879:$F$2635,6,FALSE)</f>
        <v>141</v>
      </c>
      <c r="ET804" s="179" t="s">
        <v>63</v>
      </c>
      <c r="EU804" s="10">
        <f>ES804*1.4</f>
        <v>197.39999999999998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VLOOKUP(EY804,$A$879:$F$2635,6,FALSE)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VLOOKUP(FH804,$A$879:$F$2635,6,FALSE)</f>
        <v>703</v>
      </c>
      <c r="FL804" s="179" t="s">
        <v>63</v>
      </c>
      <c r="FM804" s="10">
        <f>FK804*1.4</f>
        <v>984.19999999999993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VLOOKUP(FQ804,$A$879:$F$2635,6,FALSE)</f>
        <v>703</v>
      </c>
      <c r="FU804" s="179" t="s">
        <v>63</v>
      </c>
      <c r="FV804" s="10">
        <f>FT804*1.4</f>
        <v>984.19999999999993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VLOOKUP(FZ804,$A$879:$F$2635,6,FALSE)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VLOOKUP(GI804,$A$879:$F$2635,6,FALSE)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VLOOKUP(GR804,$A$879:$F$2635,6,FALSE)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VLOOKUP(HA804,$A$879:$F$2635,6,FALSE)</f>
        <v>627</v>
      </c>
      <c r="HE804" s="179" t="s">
        <v>63</v>
      </c>
      <c r="HF804" s="10">
        <f>HD804*1.4</f>
        <v>877.8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VLOOKUP(HJ804,$A$879:$F$2635,6,FALSE)</f>
        <v>617</v>
      </c>
      <c r="HN804" s="179" t="s">
        <v>63</v>
      </c>
      <c r="HO804" s="10">
        <f>HM804*1.4</f>
        <v>863.8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VLOOKUP(HS804,$A$879:$F$2635,6,FALSE)</f>
        <v>627</v>
      </c>
      <c r="HW804" s="179" t="s">
        <v>63</v>
      </c>
      <c r="HX804" s="10">
        <f>HV804*1.4</f>
        <v>877.8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VLOOKUP(IB804,$A$879:$F$2635,6,FALSE)</f>
        <v>703</v>
      </c>
      <c r="IF804" s="179" t="s">
        <v>63</v>
      </c>
      <c r="IG804" s="10">
        <f>IE804*1.4</f>
        <v>984.19999999999993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VLOOKUP(IK804,$A$879:$F$2635,6,FALSE)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VLOOKUP(IT804,$A$879:$F$2635,6,FALSE)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VLOOKUP(JC804,$A$879:$F$2635,6,FALSE)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VLOOKUP(JL804,$A$879:$F$2635,6,FALSE)</f>
        <v>627</v>
      </c>
      <c r="JP804" s="179" t="s">
        <v>63</v>
      </c>
      <c r="JQ804" s="10">
        <f>JO804*1.4</f>
        <v>877.8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VLOOKUP(JU804,$A$879:$F$2635,6,FALSE)</f>
        <v>617</v>
      </c>
      <c r="JY804" s="179" t="s">
        <v>63</v>
      </c>
      <c r="JZ804" s="10">
        <f>JX804*1.4</f>
        <v>863.8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VLOOKUP(KD804,$A$879:$F$2635,6,FALSE)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VLOOKUP(KM804,$A$879:$F$2635,6,FALSE)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VLOOKUP(KV804,$A$879:$F$2635,6,FALSE)</f>
        <v>627</v>
      </c>
      <c r="KZ804" s="179" t="s">
        <v>63</v>
      </c>
      <c r="LA804" s="10">
        <f>KY804*1.4</f>
        <v>877.8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VLOOKUP(LE804,$A$879:$F$2635,6,FALSE)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VLOOKUP(LN804,$A$879:$F$2635,6,FALSE)</f>
        <v>927</v>
      </c>
      <c r="LR804" s="179" t="s">
        <v>63</v>
      </c>
      <c r="LS804" s="10">
        <f>LQ804*1.4</f>
        <v>1297.8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VLOOKUP(LW804,$A$879:$F$2635,6,FALSE)</f>
        <v>703</v>
      </c>
      <c r="MA804" s="179" t="s">
        <v>63</v>
      </c>
      <c r="MB804" s="10">
        <f>LZ804*1.4</f>
        <v>984.19999999999993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VLOOKUP(MF804,$A$879:$F$2635,6,FALSE)</f>
        <v>617</v>
      </c>
      <c r="MJ804" s="179" t="s">
        <v>63</v>
      </c>
      <c r="MK804" s="10">
        <f>MI804*1.4</f>
        <v>863.8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VLOOKUP(MO804,$A$879:$F$2635,6,FALSE)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VLOOKUP(MX804,$A$879:$F$2635,6,FALSE)</f>
        <v>927</v>
      </c>
      <c r="NB804" s="179" t="s">
        <v>63</v>
      </c>
      <c r="NC804" s="10">
        <f>NA804*1.4</f>
        <v>1297.8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VLOOKUP(NG804,$A$879:$F$2635,6,FALSE)</f>
        <v>703</v>
      </c>
      <c r="NK804" s="179" t="s">
        <v>63</v>
      </c>
      <c r="NL804" s="10">
        <f>NJ804*1.4</f>
        <v>984.19999999999993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VLOOKUP(NP804,$A$879:$F$2635,6,FALSE)</f>
        <v>346</v>
      </c>
      <c r="NT804" s="179" t="s">
        <v>63</v>
      </c>
      <c r="NU804" s="10">
        <f>NS804*1.4</f>
        <v>484.4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VLOOKUP(NY804,$A$879:$F$2635,6,FALSE)</f>
        <v>411</v>
      </c>
      <c r="OC804" s="179" t="s">
        <v>63</v>
      </c>
      <c r="OD804" s="10">
        <f>OB804*1.4</f>
        <v>575.4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VLOOKUP(OH804,$A$879:$F$2635,6,FALSE)</f>
        <v>703</v>
      </c>
      <c r="OL804" s="179" t="s">
        <v>63</v>
      </c>
      <c r="OM804" s="10">
        <f>OK804*1.4</f>
        <v>984.19999999999993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VLOOKUP(OQ804,$A$879:$F$2635,6,FALSE)</f>
        <v>703</v>
      </c>
      <c r="OU804" s="179" t="s">
        <v>63</v>
      </c>
      <c r="OV804" s="10">
        <f>OT804*1.4</f>
        <v>984.19999999999993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VLOOKUP(OZ804,$A$879:$F$2635,6,FALSE)</f>
        <v>220</v>
      </c>
      <c r="PD804" s="179" t="s">
        <v>63</v>
      </c>
      <c r="PE804" s="10">
        <f>PC804*1.4</f>
        <v>308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VLOOKUP(PI804,$A$879:$F$2635,6,FALSE)</f>
        <v>627</v>
      </c>
      <c r="PM804" s="179" t="s">
        <v>63</v>
      </c>
      <c r="PN804" s="10">
        <f>PL804*1.4</f>
        <v>877.8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VLOOKUP(PR804,$A$879:$F$2635,6,FALSE)</f>
        <v>627</v>
      </c>
      <c r="PV804" s="179" t="s">
        <v>63</v>
      </c>
      <c r="PW804" s="10">
        <f>PU804*1.4</f>
        <v>877.8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VLOOKUP(QA804,$A$879:$F$2635,6,FALSE)</f>
        <v>617</v>
      </c>
      <c r="QE804" s="179" t="s">
        <v>63</v>
      </c>
      <c r="QF804" s="10">
        <f>QD804*1.4</f>
        <v>863.8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VLOOKUP(QJ804,$A$879:$F$2635,6,FALSE)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VLOOKUP(QS804,$A$879:$F$2635,6,FALSE)</f>
        <v>411</v>
      </c>
      <c r="QW804" s="179" t="s">
        <v>63</v>
      </c>
      <c r="QX804" s="10">
        <f>QV804*1.4</f>
        <v>575.4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VLOOKUP(RB804,$A$879:$F$2635,6,FALSE)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VLOOKUP(RK804,$A$879:$F$2635,6,FALSE)</f>
        <v>411</v>
      </c>
      <c r="RO804" s="179" t="s">
        <v>63</v>
      </c>
      <c r="RP804" s="10">
        <f>RN804*1.4</f>
        <v>575.4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VLOOKUP(RT804,$A$879:$F$2635,6,FALSE)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VLOOKUP(SC804,$A$879:$F$2635,6,FALSE)</f>
        <v>627</v>
      </c>
      <c r="SG804" s="179" t="s">
        <v>63</v>
      </c>
      <c r="SH804" s="10">
        <f>SF804*1.4</f>
        <v>877.8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VLOOKUP(SL804,$A$879:$F$2635,6,FALSE)</f>
        <v>627</v>
      </c>
      <c r="SP804" s="179" t="s">
        <v>63</v>
      </c>
      <c r="SQ804" s="10">
        <f>SO804*1.4</f>
        <v>877.8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VLOOKUP(SU804,$A$879:$F$2635,6,FALSE)</f>
        <v>927</v>
      </c>
      <c r="SY804" s="179" t="s">
        <v>63</v>
      </c>
      <c r="SZ804" s="10">
        <f>SX804*1.4</f>
        <v>1297.8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VLOOKUP(TD804,$A$879:$F$2635,6,FALSE)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VLOOKUP(TM804,$A$879:$F$2635,6,FALSE)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VLOOKUP(TV804,$A$879:$F$2635,6,FALSE)</f>
        <v>703</v>
      </c>
      <c r="TZ804" s="179" t="s">
        <v>63</v>
      </c>
      <c r="UA804" s="10">
        <f>TY804*1.4</f>
        <v>984.19999999999993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VLOOKUP(UE804,$A$879:$F$2635,6,FALSE)</f>
        <v>371</v>
      </c>
      <c r="UI804" s="179" t="s">
        <v>63</v>
      </c>
      <c r="UJ804" s="10">
        <f>UH804*1.4</f>
        <v>519.4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VLOOKUP(UN804,$A$879:$F$2635,6,FALSE)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VLOOKUP(UW804,$A$879:$F$2635,6,FALSE)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VLOOKUP(VF804,$A$879:$F$2635,6,FALSE)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VLOOKUP(VO804,$A$879:$F$2635,6,FALSE)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VLOOKUP(VX804,$A$879:$F$2635,6,FALSE)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VLOOKUP(WG804,$A$879:$F$2635,6,FALSE)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VLOOKUP(WP804,$A$879:$F$2635,6,FALSE)</f>
        <v>703</v>
      </c>
      <c r="WT804" s="179" t="s">
        <v>63</v>
      </c>
      <c r="WU804" s="10">
        <f>WS804*1.4</f>
        <v>984.19999999999993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VLOOKUP(WY804,$A$879:$F$2635,6,FALSE)</f>
        <v>627</v>
      </c>
      <c r="XC804" s="179" t="s">
        <v>63</v>
      </c>
      <c r="XD804" s="10">
        <f>XB804*1.4</f>
        <v>877.8</v>
      </c>
      <c r="XF804" s="239"/>
      <c r="XG804" s="179" t="s">
        <v>71</v>
      </c>
      <c r="XH804" s="370" t="s">
        <v>432</v>
      </c>
      <c r="XJ804" s="180"/>
      <c r="XK804" s="180">
        <f>VLOOKUP(XH804,$A$879:$F$2635,6,FALSE)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VLOOKUP(XQ804,$A$879:$F$2635,6,FALSE)</f>
        <v>346</v>
      </c>
      <c r="XU804" s="179" t="s">
        <v>63</v>
      </c>
      <c r="XV804" s="10">
        <f>XT804*1.4</f>
        <v>484.4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VLOOKUP(XZ804,$A$879:$F$2635,6,FALSE)</f>
        <v>703</v>
      </c>
      <c r="YD804" s="179" t="s">
        <v>63</v>
      </c>
      <c r="YE804" s="10">
        <f>YC804*1.4</f>
        <v>984.19999999999993</v>
      </c>
      <c r="YG804" s="239"/>
      <c r="YH804" s="179" t="s">
        <v>71</v>
      </c>
      <c r="YI804" s="360" t="s">
        <v>1709</v>
      </c>
      <c r="YK804" s="180"/>
      <c r="YL804" s="180">
        <f>VLOOKUP(YI804,$A$879:$F$2635,6,FALSE)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VLOOKUP(YR804,$A$879:$F$2635,6,FALSE)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VLOOKUP(ZA804,$A$879:$F$2635,6,FALSE)</f>
        <v>627</v>
      </c>
      <c r="ZE804" s="179" t="s">
        <v>63</v>
      </c>
      <c r="ZF804" s="10">
        <f>ZD804*1.4</f>
        <v>877.8</v>
      </c>
      <c r="ZH804" s="239"/>
      <c r="ZI804" s="179" t="s">
        <v>71</v>
      </c>
      <c r="ZJ804" s="360" t="s">
        <v>466</v>
      </c>
      <c r="ZL804" s="180"/>
      <c r="ZM804" s="180">
        <f>VLOOKUP(ZJ804,$A$879:$F$2635,6,FALSE)</f>
        <v>627</v>
      </c>
      <c r="ZN804" s="179" t="s">
        <v>63</v>
      </c>
      <c r="ZO804" s="10">
        <f>ZM804*1.4</f>
        <v>877.8</v>
      </c>
      <c r="ZQ804" s="239"/>
      <c r="ZR804" s="179" t="s">
        <v>71</v>
      </c>
      <c r="ZS804" s="360" t="s">
        <v>1018</v>
      </c>
      <c r="ZU804" s="180"/>
      <c r="ZV804" s="180">
        <f>VLOOKUP(ZS804,$A$879:$F$2635,6,FALSE)</f>
        <v>617</v>
      </c>
      <c r="ZW804" s="179" t="s">
        <v>63</v>
      </c>
      <c r="ZX804" s="10">
        <f>ZV804*1.4</f>
        <v>863.8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VLOOKUP(AAB804,$A$879:$F$2635,6,FALSE)</f>
        <v>627</v>
      </c>
      <c r="AAF804" s="179" t="s">
        <v>63</v>
      </c>
      <c r="AAG804" s="10">
        <f>AAE804*1.4</f>
        <v>877.8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VLOOKUP(AAK804,$A$879:$F$2635,6,FALSE)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VLOOKUP(AAT804,$A$879:$F$2635,6,FALSE)</f>
        <v>141</v>
      </c>
      <c r="AAX804" s="179" t="s">
        <v>63</v>
      </c>
      <c r="AAY804" s="10">
        <f>AAW804*1.4</f>
        <v>197.39999999999998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VLOOKUP(ABC804,$A$879:$F$2635,6,FALSE)</f>
        <v>703</v>
      </c>
      <c r="ABG804" s="179" t="s">
        <v>63</v>
      </c>
      <c r="ABH804" s="10">
        <f>ABF804*1.4</f>
        <v>984.19999999999993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VLOOKUP(ABL804,$A$879:$F$2635,6,FALSE)</f>
        <v>141</v>
      </c>
      <c r="ABP804" s="179" t="s">
        <v>63</v>
      </c>
      <c r="ABQ804" s="10">
        <f>ABO804*1.4</f>
        <v>197.39999999999998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VLOOKUP(ABU804,$A$879:$F$2635,6,FALSE)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VLOOKUP(ACD804,$A$879:$F$2635,6,FALSE)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VLOOKUP(ACM804,$A$879:$F$2635,6,FALSE)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VLOOKUP(ACV804,$A$879:$F$2635,6,FALSE)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VLOOKUP(ADE804,$A$879:$F$2635,6,FALSE)</f>
        <v>703</v>
      </c>
      <c r="ADI804" s="179" t="s">
        <v>63</v>
      </c>
      <c r="ADJ804" s="10">
        <f>ADH804*1.4</f>
        <v>984.19999999999993</v>
      </c>
      <c r="ADL804" s="239"/>
      <c r="ADM804" s="179" t="s">
        <v>71</v>
      </c>
      <c r="ADN804" s="75" t="s">
        <v>183</v>
      </c>
      <c r="ADP804" s="180"/>
      <c r="ADQ804" s="180" t="e">
        <f>VLOOKUP(ADN804,$A$879:$F$2635,6,FALSE)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VLOOKUP(ADW804,$A$879:$F$2635,6,FALSE)</f>
        <v>411</v>
      </c>
      <c r="AEA804" s="179" t="s">
        <v>63</v>
      </c>
      <c r="AEB804" s="10">
        <f>ADZ804*1.4</f>
        <v>575.4</v>
      </c>
      <c r="AED804" s="239"/>
      <c r="AEE804" s="179" t="s">
        <v>71</v>
      </c>
      <c r="AEF804" s="75" t="s">
        <v>183</v>
      </c>
      <c r="AEH804" s="180"/>
      <c r="AEI804" s="180" t="e">
        <f>VLOOKUP(AEF804,$A$879:$F$2635,6,FALSE)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VLOOKUP(AEO804,$A$879:$F$2635,6,FALSE)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VLOOKUP(AEX804,$A$879:$F$2635,6,FALSE)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VLOOKUP(AFG804,$A$879:$F$2635,6,FALSE)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VLOOKUP(AFP804,$A$879:$F$2635,6,FALSE)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VLOOKUP(AFY804,$A$879:$F$2635,6,FALSE)</f>
        <v>627</v>
      </c>
      <c r="AGC804" s="179" t="s">
        <v>63</v>
      </c>
      <c r="AGD804" s="10">
        <f>AGB804*1.4</f>
        <v>877.8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VLOOKUP(AGH804,$A$879:$F$2635,6,FALSE)</f>
        <v>627</v>
      </c>
      <c r="AGL804" s="179" t="s">
        <v>63</v>
      </c>
      <c r="AGM804" s="10">
        <f>AGK804*1.4</f>
        <v>877.8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VLOOKUP(AGQ804,$A$879:$F$2635,6,FALSE)</f>
        <v>617</v>
      </c>
      <c r="AGU804" s="179" t="s">
        <v>63</v>
      </c>
      <c r="AGV804" s="10">
        <f>AGT804*1.4</f>
        <v>863.8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VLOOKUP(AGZ804,$A$879:$F$2635,6,FALSE)</f>
        <v>627</v>
      </c>
      <c r="AHD804" s="179" t="s">
        <v>63</v>
      </c>
      <c r="AHE804" s="10">
        <f>AHC804*1.4</f>
        <v>877.8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VLOOKUP(AHI804,$A$879:$F$2635,6,FALSE)</f>
        <v>371</v>
      </c>
      <c r="AHM804" s="179" t="s">
        <v>63</v>
      </c>
      <c r="AHN804" s="10">
        <f>AHL804*1.4</f>
        <v>519.4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VLOOKUP(AHR804,$A$879:$F$2635,6,FALSE)</f>
        <v>411</v>
      </c>
      <c r="AHV804" s="179" t="s">
        <v>63</v>
      </c>
      <c r="AHW804" s="10">
        <f>AHU804*1.4</f>
        <v>575.4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VLOOKUP(AIA804,$A$879:$F$2635,6,FALSE)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VLOOKUP(AIJ804,$A$879:$F$2635,6,FALSE)</f>
        <v>411</v>
      </c>
      <c r="AIN804" s="179" t="s">
        <v>63</v>
      </c>
      <c r="AIO804" s="10">
        <f>AIM804*1.4</f>
        <v>575.4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VLOOKUP(AIS804,$A$879:$F$2635,6,FALSE)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VLOOKUP(AJB804,$A$879:$F$2635,6,FALSE)</f>
        <v>617</v>
      </c>
      <c r="AJF804" s="179" t="s">
        <v>63</v>
      </c>
      <c r="AJG804" s="10">
        <f>AJE804*1.4</f>
        <v>863.8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VLOOKUP(AJK804,$A$879:$F$2635,6,FALSE)</f>
        <v>627</v>
      </c>
      <c r="AJO804" s="179" t="s">
        <v>63</v>
      </c>
      <c r="AJP804" s="10">
        <f>AJN804*1.4</f>
        <v>877.8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VLOOKUP(AJT804,$A$879:$F$2635,6,FALSE)</f>
        <v>141</v>
      </c>
      <c r="AJX804" s="179" t="s">
        <v>63</v>
      </c>
      <c r="AJY804" s="10">
        <f>AJW804*1.4</f>
        <v>197.39999999999998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VLOOKUP(AKC804,$A$879:$F$2635,6,FALSE)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VLOOKUP(AKL804,$A$879:$F$2635,6,FALSE)</f>
        <v>627</v>
      </c>
      <c r="AKP804" s="179" t="s">
        <v>63</v>
      </c>
      <c r="AKQ804" s="10">
        <f>AKO804*1.4</f>
        <v>877.8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VLOOKUP(AKU804,$A$879:$F$2635,6,FALSE)</f>
        <v>927</v>
      </c>
      <c r="AKY804" s="179" t="s">
        <v>63</v>
      </c>
      <c r="AKZ804" s="10">
        <f>AKX804*1.4</f>
        <v>1297.8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VLOOKUP(ALD804,$A$879:$F$2635,6,FALSE)</f>
        <v>627</v>
      </c>
      <c r="ALH804" s="179" t="s">
        <v>63</v>
      </c>
      <c r="ALI804" s="10">
        <f>ALG804*1.4</f>
        <v>877.8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VLOOKUP(ALM804,$A$879:$F$2635,6,FALSE)</f>
        <v>617</v>
      </c>
      <c r="ALQ804" s="179" t="s">
        <v>63</v>
      </c>
      <c r="ALR804" s="10">
        <f>ALP804*1.4</f>
        <v>863.8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VLOOKUP(ALV804,$A$879:$F$2635,6,FALSE)</f>
        <v>627</v>
      </c>
      <c r="ALZ804" s="179" t="s">
        <v>63</v>
      </c>
      <c r="AMA804" s="10">
        <f>ALY804*1.4</f>
        <v>877.8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VLOOKUP(AME804,$A$879:$F$2635,6,FALSE)</f>
        <v>703</v>
      </c>
      <c r="AMI804" s="179" t="s">
        <v>63</v>
      </c>
      <c r="AMJ804" s="10">
        <f>AMH804*1.4</f>
        <v>984.19999999999993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VLOOKUP(AMN804,$A$879:$F$2635,6,FALSE)</f>
        <v>627</v>
      </c>
      <c r="AMR804" s="179" t="s">
        <v>63</v>
      </c>
      <c r="AMS804" s="10">
        <f>AMQ804*1.4</f>
        <v>877.8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VLOOKUP(AMW804,$A$879:$F$2635,6,FALSE)</f>
        <v>627</v>
      </c>
      <c r="ANA804" s="179" t="s">
        <v>63</v>
      </c>
      <c r="ANB804" s="10">
        <f>AMZ804*1.4</f>
        <v>877.8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VLOOKUP(ANF804,$A$879:$F$2635,6,FALSE)</f>
        <v>141</v>
      </c>
      <c r="ANJ804" s="179" t="s">
        <v>63</v>
      </c>
      <c r="ANK804" s="10">
        <f>ANI804*1.4</f>
        <v>197.39999999999998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VLOOKUP(ANO804,$A$879:$F$2635,6,FALSE)</f>
        <v>927</v>
      </c>
      <c r="ANS804" s="179" t="s">
        <v>63</v>
      </c>
      <c r="ANT804" s="10">
        <f>ANR804*1.4</f>
        <v>1297.8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VLOOKUP(ANX804,$A$879:$F$2635,6,FALSE)</f>
        <v>411</v>
      </c>
      <c r="AOB804" s="179" t="s">
        <v>63</v>
      </c>
      <c r="AOC804" s="10">
        <f>AOA804*1.4</f>
        <v>575.4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VLOOKUP(AOG804,$A$879:$F$2635,6,FALSE)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VLOOKUP(AOP804,$A$879:$F$2635,6,FALSE)</f>
        <v>411</v>
      </c>
      <c r="AOT804" s="179" t="s">
        <v>63</v>
      </c>
      <c r="AOU804" s="10">
        <f>AOS804*1.4</f>
        <v>575.4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VLOOKUP(AOY804,$A$879:$F$2635,6,FALSE)</f>
        <v>627</v>
      </c>
      <c r="APC804" s="179" t="s">
        <v>63</v>
      </c>
      <c r="APD804" s="10">
        <f>APB804*1.4</f>
        <v>877.8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VLOOKUP(APH804,$A$879:$F$2635,6,FALSE)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VLOOKUP(APQ804,$A$879:$F$2635,6,FALSE)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VLOOKUP(APZ804,$A$879:$F$2635,6,FALSE)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VLOOKUP(AQI804,$A$879:$F$2635,6,FALSE)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VLOOKUP(AQR804,$A$879:$F$2635,6,FALSE)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VLOOKUP(ARA804,$A$879:$F$2635,6,FALSE)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VLOOKUP(ARJ804,$A$879:$F$2635,6,FALSE)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VLOOKUP(ARS804,$A$879:$F$2635,6,FALSE)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VLOOKUP(ASB804,$A$879:$F$2635,6,FALSE)</f>
        <v>627</v>
      </c>
      <c r="ASF804" s="179" t="s">
        <v>63</v>
      </c>
      <c r="ASG804" s="10">
        <f>ASE804*1.4</f>
        <v>877.8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VLOOKUP(ASK804,$A$879:$F$2635,6,FALSE)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VLOOKUP(AST804,$A$879:$F$2635,6,FALSE)</f>
        <v>346</v>
      </c>
      <c r="ASX804" s="179" t="s">
        <v>63</v>
      </c>
      <c r="ASY804" s="10">
        <f>ASW804*1.4</f>
        <v>484.4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VLOOKUP(ATC804,$A$879:$F$2635,6,FALSE)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VLOOKUP(ATL804,$A$879:$F$2635,6,FALSE)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VLOOKUP(ATU804,$A$879:$F$2635,6,FALSE)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VLOOKUP(AUD804,$A$879:$F$2635,6,FALSE)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VLOOKUP(AUM804,$A$879:$F$2635,6,FALSE)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VLOOKUP(AUV804,$A$879:$F$2635,6,FALSE)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VLOOKUP(AVE804,$A$879:$F$2635,6,FALSE)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VLOOKUP(AVN804,$A$879:$F$2635,6,FALSE)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VLOOKUP(AVW804,$A$879:$F$2635,6,FALSE)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VLOOKUP(AWF804,$A$879:$F$2635,6,FALSE)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VLOOKUP(AWO804,$A$879:$F$2635,6,FALSE)</f>
        <v>703</v>
      </c>
      <c r="AWS804" s="179" t="s">
        <v>63</v>
      </c>
      <c r="AWT804" s="10">
        <f>AWR804*1.4</f>
        <v>984.19999999999993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VLOOKUP(AWX804,$A$879:$F$2635,6,FALSE)</f>
        <v>703</v>
      </c>
      <c r="AXB804" s="179" t="s">
        <v>63</v>
      </c>
      <c r="AXC804" s="10">
        <f>AXA804*1.4</f>
        <v>984.19999999999993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VLOOKUP(AXG804,$A$879:$F$2635,6,FALSE)</f>
        <v>703</v>
      </c>
      <c r="AXK804" s="179" t="s">
        <v>63</v>
      </c>
      <c r="AXL804" s="10">
        <f>AXJ804*1.4</f>
        <v>984.19999999999993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VLOOKUP(AXP804,$A$879:$F$2635,6,FALSE)</f>
        <v>927</v>
      </c>
      <c r="AXT804" s="179" t="s">
        <v>63</v>
      </c>
      <c r="AXU804" s="10">
        <f>AXS804*1.4</f>
        <v>1297.8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VLOOKUP(AXY804,$A$879:$F$2635,6,FALSE)</f>
        <v>927</v>
      </c>
      <c r="AYC804" s="179" t="s">
        <v>63</v>
      </c>
      <c r="AYD804" s="10">
        <f>AYB804*1.4</f>
        <v>1297.8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VLOOKUP(AYH804,$A$879:$F$2635,6,FALSE)</f>
        <v>627</v>
      </c>
      <c r="AYL804" s="179" t="s">
        <v>63</v>
      </c>
      <c r="AYM804" s="10">
        <f>AYK804*1.4</f>
        <v>877.8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VLOOKUP(AYQ804,$A$879:$F$2635,6,FALSE)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VLOOKUP(AYZ804,$A$879:$F$2635,6,FALSE)</f>
        <v>627</v>
      </c>
      <c r="AZD804" s="179" t="s">
        <v>63</v>
      </c>
      <c r="AZE804" s="10">
        <f>AZC804*1.4</f>
        <v>877.8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VLOOKUP(AZI804,$A$879:$F$2635,6,FALSE)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VLOOKUP(AZR804,$A$879:$F$2635,6,FALSE)</f>
        <v>220</v>
      </c>
      <c r="AZV804" s="179" t="s">
        <v>63</v>
      </c>
      <c r="AZW804" s="10">
        <f>AZU804*1.4</f>
        <v>308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VLOOKUP(BAA804,$A$879:$F$2635,6,FALSE)</f>
        <v>627</v>
      </c>
      <c r="BAE804" s="179" t="s">
        <v>63</v>
      </c>
      <c r="BAF804" s="10">
        <f>BAD804*1.4</f>
        <v>877.8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VLOOKUP(BAJ804,$A$879:$F$2635,6,FALSE)</f>
        <v>141</v>
      </c>
      <c r="BAN804" s="179" t="s">
        <v>63</v>
      </c>
      <c r="BAO804" s="10">
        <f>BAM804*1.4</f>
        <v>197.39999999999998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VLOOKUP(BAS804,$A$879:$F$2635,6,FALSE)</f>
        <v>617</v>
      </c>
      <c r="BAW804" s="179" t="s">
        <v>63</v>
      </c>
      <c r="BAX804" s="10">
        <f>BAV804*1.4</f>
        <v>863.8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VLOOKUP(BBB804,$A$879:$F$2635,6,FALSE)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VLOOKUP(BBK804,$A$879:$F$2635,6,FALSE)</f>
        <v>627</v>
      </c>
      <c r="BBO804" s="179" t="s">
        <v>63</v>
      </c>
      <c r="BBP804" s="10">
        <f>BBN804*1.4</f>
        <v>877.8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VLOOKUP(BBT804,$A$879:$F$2635,6,FALSE)</f>
        <v>617</v>
      </c>
      <c r="BBX804" s="179" t="s">
        <v>63</v>
      </c>
      <c r="BBY804" s="10">
        <f>BBW804*1.4</f>
        <v>863.8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VLOOKUP(BCC804,$A$879:$F$2635,6,FALSE)</f>
        <v>627</v>
      </c>
      <c r="BCG804" s="179" t="s">
        <v>63</v>
      </c>
      <c r="BCH804" s="10">
        <f>BCF804*1.4</f>
        <v>877.8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VLOOKUP(BCL804,$A$879:$F$2635,6,FALSE)</f>
        <v>141</v>
      </c>
      <c r="BCP804" s="179" t="s">
        <v>63</v>
      </c>
      <c r="BCQ804" s="10">
        <f>BCO804*1.4</f>
        <v>197.39999999999998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VLOOKUP(BCU804,$A$879:$F$2635,6,FALSE)</f>
        <v>927</v>
      </c>
      <c r="BCY804" s="179" t="s">
        <v>63</v>
      </c>
      <c r="BCZ804" s="10">
        <f>BCX804*1.4</f>
        <v>1297.8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VLOOKUP(BDD804,$A$879:$F$2635,6,FALSE)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VLOOKUP(BDM804,$A$879:$F$2635,6,FALSE)</f>
        <v>703</v>
      </c>
      <c r="BDQ804" s="179" t="s">
        <v>63</v>
      </c>
      <c r="BDR804" s="10">
        <f>BDP804*1.4</f>
        <v>984.19999999999993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VLOOKUP(BDV804,$A$879:$F$2635,6,FALSE)</f>
        <v>703</v>
      </c>
      <c r="BDZ804" s="179" t="s">
        <v>63</v>
      </c>
      <c r="BEA804" s="10">
        <f>BDY804*1.4</f>
        <v>984.19999999999993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VLOOKUP(BEE804,$A$879:$F$2635,6,FALSE)</f>
        <v>411</v>
      </c>
      <c r="BEI804" s="179" t="s">
        <v>63</v>
      </c>
      <c r="BEJ804" s="10">
        <f>BEH804*1.4</f>
        <v>575.4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VLOOKUP(BEN804,$A$879:$F$2635,6,FALSE)</f>
        <v>346</v>
      </c>
      <c r="BER804" s="179" t="s">
        <v>63</v>
      </c>
      <c r="BES804" s="10">
        <f>BEQ804*1.4</f>
        <v>484.4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VLOOKUP(BEW804,$A$879:$F$2635,6,FALSE)</f>
        <v>627</v>
      </c>
      <c r="BFA804" s="179" t="s">
        <v>63</v>
      </c>
      <c r="BFB804" s="10">
        <f>BEZ804*1.4</f>
        <v>877.8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VLOOKUP(BFF804,$A$879:$F$2635,6,FALSE)</f>
        <v>703</v>
      </c>
      <c r="BFJ804" s="179" t="s">
        <v>63</v>
      </c>
      <c r="BFK804" s="10">
        <f>BFI804*1.4</f>
        <v>984.19999999999993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VLOOKUP(BFO804,$A$879:$F$2635,6,FALSE)</f>
        <v>617</v>
      </c>
      <c r="BFS804" s="179" t="s">
        <v>63</v>
      </c>
      <c r="BFT804" s="10">
        <f>BFR804*1.4</f>
        <v>863.8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VLOOKUP(BFX804,$A$879:$F$2635,6,FALSE)</f>
        <v>703</v>
      </c>
      <c r="BGB804" s="179" t="s">
        <v>63</v>
      </c>
      <c r="BGC804" s="10">
        <f>BGA804*1.4</f>
        <v>984.19999999999993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VLOOKUP(BGG804,$A$879:$F$2635,6,FALSE)</f>
        <v>346</v>
      </c>
      <c r="BGK804" s="179" t="s">
        <v>63</v>
      </c>
      <c r="BGL804" s="10">
        <f>BGJ804*1.4</f>
        <v>484.4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VLOOKUP(BGP804,$A$879:$F$2635,6,FALSE)</f>
        <v>617</v>
      </c>
      <c r="BGT804" s="179" t="s">
        <v>63</v>
      </c>
      <c r="BGU804" s="10">
        <f>BGS804*1.4</f>
        <v>863.8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VLOOKUP(BGY804,$A$879:$F$2635,6,FALSE)</f>
        <v>627</v>
      </c>
      <c r="BHC804" s="179" t="s">
        <v>63</v>
      </c>
      <c r="BHD804" s="10">
        <f>BHB804*1.4</f>
        <v>877.8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VLOOKUP(B805,$A$879:$F$2635,6,FALSE)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VLOOKUP(K805,$A$879:$F$2635,6,FALSE)</f>
        <v>927</v>
      </c>
      <c r="O805" s="179" t="s">
        <v>65</v>
      </c>
      <c r="P805" s="10">
        <f>N805*1.3</f>
        <v>1205.1000000000001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VLOOKUP(T805,$A$879:$F$2635,6,FALSE)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VLOOKUP(AC805,$A$879:$F$2635,6,FALSE)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VLOOKUP(AL805,$A$879:$F$2635,6,FALSE)</f>
        <v>617</v>
      </c>
      <c r="AP805" s="179" t="s">
        <v>65</v>
      </c>
      <c r="AQ805" s="10">
        <f>AO805*1.3</f>
        <v>802.1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VLOOKUP(AU805,$A$879:$F$2635,6,FALSE)</f>
        <v>141</v>
      </c>
      <c r="AY805" s="179" t="s">
        <v>65</v>
      </c>
      <c r="AZ805" s="10">
        <f>AX805*1.3</f>
        <v>183.3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VLOOKUP(BD805,$A$879:$F$2635,6,FALSE)</f>
        <v>617</v>
      </c>
      <c r="BH805" s="179" t="s">
        <v>65</v>
      </c>
      <c r="BI805" s="10">
        <f>BG805*1.3</f>
        <v>802.1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VLOOKUP(BM805,$A$879:$F$2635,6,FALSE)</f>
        <v>703</v>
      </c>
      <c r="BQ805" s="179" t="s">
        <v>65</v>
      </c>
      <c r="BR805" s="10">
        <f>BP805*1.3</f>
        <v>913.9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VLOOKUP(BV805,$A$879:$F$2635,6,FALSE)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VLOOKUP(CE805,$A$879:$F$2635,6,FALSE)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VLOOKUP(CN805,$A$879:$F$2635,6,FALSE)</f>
        <v>617</v>
      </c>
      <c r="CR805" s="179" t="s">
        <v>65</v>
      </c>
      <c r="CS805" s="10">
        <f>CQ805*1.3</f>
        <v>802.1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VLOOKUP(CW805,$A$879:$F$2635,6,FALSE)</f>
        <v>617</v>
      </c>
      <c r="DA805" s="179" t="s">
        <v>65</v>
      </c>
      <c r="DB805" s="10">
        <f>CZ805*1.3</f>
        <v>802.1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VLOOKUP(DF805,$A$879:$F$2635,6,FALSE)</f>
        <v>927</v>
      </c>
      <c r="DJ805" s="179" t="s">
        <v>65</v>
      </c>
      <c r="DK805" s="10">
        <f>DI805*1.3</f>
        <v>1205.1000000000001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VLOOKUP(DO805,$A$879:$F$2635,6,FALSE)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VLOOKUP(DX805,$A$879:$F$2635,6,FALSE)</f>
        <v>617</v>
      </c>
      <c r="EB805" s="179" t="s">
        <v>65</v>
      </c>
      <c r="EC805" s="10">
        <f>EA805*1.3</f>
        <v>802.1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VLOOKUP(EG805,$A$879:$F$2635,6,FALSE)</f>
        <v>703</v>
      </c>
      <c r="EK805" s="179" t="s">
        <v>65</v>
      </c>
      <c r="EL805" s="10">
        <f>EJ805*1.3</f>
        <v>913.9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VLOOKUP(EP805,$A$879:$F$2635,6,FALSE)</f>
        <v>703</v>
      </c>
      <c r="ET805" s="179" t="s">
        <v>65</v>
      </c>
      <c r="EU805" s="10">
        <f>ES805*1.3</f>
        <v>913.9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VLOOKUP(EY805,$A$879:$F$2635,6,FALSE)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VLOOKUP(FH805,$A$879:$F$2635,6,FALSE)</f>
        <v>617</v>
      </c>
      <c r="FL805" s="179" t="s">
        <v>65</v>
      </c>
      <c r="FM805" s="10">
        <f>FK805*1.3</f>
        <v>802.1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VLOOKUP(FQ805,$A$879:$F$2635,6,FALSE)</f>
        <v>617</v>
      </c>
      <c r="FU805" s="179" t="s">
        <v>65</v>
      </c>
      <c r="FV805" s="10">
        <f>FT805*1.3</f>
        <v>802.1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VLOOKUP(FZ805,$A$879:$F$2635,6,FALSE)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VLOOKUP(GI805,$A$879:$F$2635,6,FALSE)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VLOOKUP(GR805,$A$879:$F$2635,6,FALSE)</f>
        <v>617</v>
      </c>
      <c r="GV805" s="179" t="s">
        <v>65</v>
      </c>
      <c r="GW805" s="10">
        <f>GU805*1.3</f>
        <v>802.1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VLOOKUP(HA805,$A$879:$F$2635,6,FALSE)</f>
        <v>141</v>
      </c>
      <c r="HE805" s="179" t="s">
        <v>65</v>
      </c>
      <c r="HF805" s="10">
        <f>HD805*1.3</f>
        <v>183.3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VLOOKUP(HJ805,$A$879:$F$2635,6,FALSE)</f>
        <v>411</v>
      </c>
      <c r="HN805" s="179" t="s">
        <v>65</v>
      </c>
      <c r="HO805" s="10">
        <f>HM805*1.3</f>
        <v>534.30000000000007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VLOOKUP(HS805,$A$879:$F$2635,6,FALSE)</f>
        <v>141</v>
      </c>
      <c r="HW805" s="179" t="s">
        <v>65</v>
      </c>
      <c r="HX805" s="10">
        <f>HV805*1.3</f>
        <v>183.3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VLOOKUP(IB805,$A$879:$F$2635,6,FALSE)</f>
        <v>927</v>
      </c>
      <c r="IF805" s="179" t="s">
        <v>65</v>
      </c>
      <c r="IG805" s="10">
        <f>IE805*1.3</f>
        <v>1205.1000000000001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VLOOKUP(IK805,$A$879:$F$2635,6,FALSE)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VLOOKUP(IT805,$A$879:$F$2635,6,FALSE)</f>
        <v>703</v>
      </c>
      <c r="IX805" s="179" t="s">
        <v>65</v>
      </c>
      <c r="IY805" s="10">
        <f>IW805*1.3</f>
        <v>913.9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VLOOKUP(JC805,$A$879:$F$2635,6,FALSE)</f>
        <v>627</v>
      </c>
      <c r="JG805" s="179" t="s">
        <v>65</v>
      </c>
      <c r="JH805" s="10">
        <f>JF805*1.3</f>
        <v>815.1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VLOOKUP(JL805,$A$879:$F$2635,6,FALSE)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VLOOKUP(JU805,$A$879:$F$2635,6,FALSE)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VLOOKUP(KD805,$A$879:$F$2635,6,FALSE)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VLOOKUP(KM805,$A$879:$F$2635,6,FALSE)</f>
        <v>411</v>
      </c>
      <c r="KQ805" s="179" t="s">
        <v>65</v>
      </c>
      <c r="KR805" s="10">
        <f>KP805*1.3</f>
        <v>534.30000000000007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VLOOKUP(KV805,$A$879:$F$2635,6,FALSE)</f>
        <v>411</v>
      </c>
      <c r="KZ805" s="179" t="s">
        <v>65</v>
      </c>
      <c r="LA805" s="10">
        <f>KY805*1.3</f>
        <v>534.30000000000007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VLOOKUP(LE805,$A$879:$F$2635,6,FALSE)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VLOOKUP(LN805,$A$879:$F$2635,6,FALSE)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VLOOKUP(LW805,$A$879:$F$2635,6,FALSE)</f>
        <v>927</v>
      </c>
      <c r="MA805" s="179" t="s">
        <v>65</v>
      </c>
      <c r="MB805" s="10">
        <f>LZ805*1.3</f>
        <v>1205.1000000000001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VLOOKUP(MF805,$A$879:$F$2635,6,FALSE)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VLOOKUP(MO805,$A$879:$F$2635,6,FALSE)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VLOOKUP(MX805,$A$879:$F$2635,6,FALSE)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VLOOKUP(NG805,$A$879:$F$2635,6,FALSE)</f>
        <v>617</v>
      </c>
      <c r="NK805" s="179" t="s">
        <v>65</v>
      </c>
      <c r="NL805" s="10">
        <f>NJ805*1.3</f>
        <v>802.1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VLOOKUP(NP805,$A$879:$F$2635,6,FALSE)</f>
        <v>627</v>
      </c>
      <c r="NT805" s="179" t="s">
        <v>65</v>
      </c>
      <c r="NU805" s="10">
        <f>NS805*1.3</f>
        <v>815.1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VLOOKUP(NY805,$A$879:$F$2635,6,FALSE)</f>
        <v>627</v>
      </c>
      <c r="OC805" s="179" t="s">
        <v>65</v>
      </c>
      <c r="OD805" s="10">
        <f>OB805*1.3</f>
        <v>815.1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VLOOKUP(OH805,$A$879:$F$2635,6,FALSE)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VLOOKUP(OQ805,$A$879:$F$2635,6,FALSE)</f>
        <v>346</v>
      </c>
      <c r="OU805" s="179" t="s">
        <v>65</v>
      </c>
      <c r="OV805" s="10">
        <f>OT805*1.3</f>
        <v>449.8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VLOOKUP(OZ805,$A$879:$F$2635,6,FALSE)</f>
        <v>411</v>
      </c>
      <c r="PD805" s="179" t="s">
        <v>65</v>
      </c>
      <c r="PE805" s="10">
        <f>PC805*1.3</f>
        <v>534.30000000000007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VLOOKUP(PI805,$A$879:$F$2635,6,FALSE)</f>
        <v>927</v>
      </c>
      <c r="PM805" s="179" t="s">
        <v>65</v>
      </c>
      <c r="PN805" s="10">
        <f>PL805*1.3</f>
        <v>1205.1000000000001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VLOOKUP(PR805,$A$879:$F$2635,6,FALSE)</f>
        <v>411</v>
      </c>
      <c r="PV805" s="179" t="s">
        <v>65</v>
      </c>
      <c r="PW805" s="10">
        <f>PU805*1.3</f>
        <v>534.30000000000007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VLOOKUP(QA805,$A$879:$F$2635,6,FALSE)</f>
        <v>703</v>
      </c>
      <c r="QE805" s="179" t="s">
        <v>65</v>
      </c>
      <c r="QF805" s="10">
        <f>QD805*1.3</f>
        <v>913.9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VLOOKUP(QJ805,$A$879:$F$2635,6,FALSE)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VLOOKUP(QS805,$A$879:$F$2635,6,FALSE)</f>
        <v>617</v>
      </c>
      <c r="QW805" s="179" t="s">
        <v>65</v>
      </c>
      <c r="QX805" s="10">
        <f>QV805*1.3</f>
        <v>802.1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VLOOKUP(RB805,$A$879:$F$2635,6,FALSE)</f>
        <v>627</v>
      </c>
      <c r="RF805" s="179" t="s">
        <v>65</v>
      </c>
      <c r="RG805" s="10">
        <f>RE805*1.3</f>
        <v>815.1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VLOOKUP(RK805,$A$879:$F$2635,6,FALSE)</f>
        <v>371</v>
      </c>
      <c r="RO805" s="179" t="s">
        <v>65</v>
      </c>
      <c r="RP805" s="10">
        <f>RN805*1.3</f>
        <v>482.3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VLOOKUP(RT805,$A$879:$F$2635,6,FALSE)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VLOOKUP(SC805,$A$879:$F$2635,6,FALSE)</f>
        <v>927</v>
      </c>
      <c r="SG805" s="179" t="s">
        <v>65</v>
      </c>
      <c r="SH805" s="10">
        <f>SF805*1.3</f>
        <v>1205.1000000000001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VLOOKUP(SL805,$A$879:$F$2635,6,FALSE)</f>
        <v>927</v>
      </c>
      <c r="SP805" s="179" t="s">
        <v>65</v>
      </c>
      <c r="SQ805" s="10">
        <f>SO805*1.3</f>
        <v>1205.1000000000001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VLOOKUP(SU805,$A$879:$F$2635,6,FALSE)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VLOOKUP(TD805,$A$879:$F$2635,6,FALSE)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VLOOKUP(TM805,$A$879:$F$2635,6,FALSE)</f>
        <v>371</v>
      </c>
      <c r="TQ805" s="179" t="s">
        <v>65</v>
      </c>
      <c r="TR805" s="10">
        <f>TP805*1.3</f>
        <v>482.3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VLOOKUP(TV805,$A$879:$F$2635,6,FALSE)</f>
        <v>220</v>
      </c>
      <c r="TZ805" s="179" t="s">
        <v>65</v>
      </c>
      <c r="UA805" s="10">
        <f>TY805*1.3</f>
        <v>286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VLOOKUP(UE805,$A$879:$F$2635,6,FALSE)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VLOOKUP(UN805,$A$879:$F$2635,6,FALSE)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VLOOKUP(UW805,$A$879:$F$2635,6,FALSE)</f>
        <v>703</v>
      </c>
      <c r="VA805" s="179" t="s">
        <v>65</v>
      </c>
      <c r="VB805" s="10">
        <f>UZ805*1.3</f>
        <v>913.9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VLOOKUP(VF805,$A$879:$F$2635,6,FALSE)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VLOOKUP(VO805,$A$879:$F$2635,6,FALSE)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VLOOKUP(VX805,$A$879:$F$2635,6,FALSE)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VLOOKUP(WG805,$A$879:$F$2635,6,FALSE)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VLOOKUP(WP805,$A$879:$F$2635,6,FALSE)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VLOOKUP(WY805,$A$879:$F$2635,6,FALSE)</f>
        <v>141</v>
      </c>
      <c r="XC805" s="179" t="s">
        <v>65</v>
      </c>
      <c r="XD805" s="10">
        <f>XB805*1.3</f>
        <v>183.3</v>
      </c>
      <c r="XF805" s="239"/>
      <c r="XG805" s="179" t="s">
        <v>72</v>
      </c>
      <c r="XH805" s="370" t="s">
        <v>466</v>
      </c>
      <c r="XJ805" s="180"/>
      <c r="XK805" s="180">
        <f>VLOOKUP(XH805,$A$879:$F$2635,6,FALSE)</f>
        <v>627</v>
      </c>
      <c r="XL805" s="179" t="s">
        <v>65</v>
      </c>
      <c r="XM805" s="10">
        <f>XK805*1.3</f>
        <v>815.1</v>
      </c>
      <c r="XO805" s="239"/>
      <c r="XP805" s="179" t="s">
        <v>72</v>
      </c>
      <c r="XQ805" s="360" t="s">
        <v>1705</v>
      </c>
      <c r="XS805" s="180"/>
      <c r="XT805" s="180">
        <f>VLOOKUP(XQ805,$A$879:$F$2635,6,FALSE)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VLOOKUP(XZ805,$A$879:$F$2635,6,FALSE)</f>
        <v>627</v>
      </c>
      <c r="YD805" s="179" t="s">
        <v>65</v>
      </c>
      <c r="YE805" s="10">
        <f>YC805*1.3</f>
        <v>815.1</v>
      </c>
      <c r="YG805" s="239"/>
      <c r="YH805" s="179" t="s">
        <v>72</v>
      </c>
      <c r="YI805" s="360" t="s">
        <v>1705</v>
      </c>
      <c r="YK805" s="180"/>
      <c r="YL805" s="180">
        <f>VLOOKUP(YI805,$A$879:$F$2635,6,FALSE)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VLOOKUP(YR805,$A$879:$F$2635,6,FALSE)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VLOOKUP(ZA805,$A$879:$F$2635,6,FALSE)</f>
        <v>703</v>
      </c>
      <c r="ZE805" s="179" t="s">
        <v>65</v>
      </c>
      <c r="ZF805" s="10">
        <f>ZD805*1.3</f>
        <v>913.9</v>
      </c>
      <c r="ZH805" s="239"/>
      <c r="ZI805" s="179" t="s">
        <v>72</v>
      </c>
      <c r="ZJ805" s="360" t="s">
        <v>1709</v>
      </c>
      <c r="ZL805" s="180"/>
      <c r="ZM805" s="180">
        <f>VLOOKUP(ZJ805,$A$879:$F$2635,6,FALSE)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VLOOKUP(ZS805,$A$879:$F$2635,6,FALSE)</f>
        <v>627</v>
      </c>
      <c r="ZW805" s="179" t="s">
        <v>65</v>
      </c>
      <c r="ZX805" s="10">
        <f>ZV805*1.3</f>
        <v>815.1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VLOOKUP(AAB805,$A$879:$F$2635,6,FALSE)</f>
        <v>927</v>
      </c>
      <c r="AAF805" s="179" t="s">
        <v>65</v>
      </c>
      <c r="AAG805" s="10">
        <f>AAE805*1.3</f>
        <v>1205.1000000000001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VLOOKUP(AAK805,$A$879:$F$2635,6,FALSE)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VLOOKUP(AAT805,$A$879:$F$2635,6,FALSE)</f>
        <v>927</v>
      </c>
      <c r="AAX805" s="179" t="s">
        <v>65</v>
      </c>
      <c r="AAY805" s="10">
        <f>AAW805*1.3</f>
        <v>1205.1000000000001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VLOOKUP(ABC805,$A$879:$F$2635,6,FALSE)</f>
        <v>346</v>
      </c>
      <c r="ABG805" s="179" t="s">
        <v>65</v>
      </c>
      <c r="ABH805" s="10">
        <f>ABF805*1.3</f>
        <v>449.8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VLOOKUP(ABL805,$A$879:$F$2635,6,FALSE)</f>
        <v>411</v>
      </c>
      <c r="ABP805" s="179" t="s">
        <v>65</v>
      </c>
      <c r="ABQ805" s="10">
        <f>ABO805*1.3</f>
        <v>534.30000000000007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VLOOKUP(ABU805,$A$879:$F$2635,6,FALSE)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VLOOKUP(ACD805,$A$879:$F$2635,6,FALSE)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VLOOKUP(ACM805,$A$879:$F$2635,6,FALSE)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VLOOKUP(ACV805,$A$879:$F$2635,6,FALSE)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VLOOKUP(ADE805,$A$879:$F$2635,6,FALSE)</f>
        <v>346</v>
      </c>
      <c r="ADI805" s="179" t="s">
        <v>65</v>
      </c>
      <c r="ADJ805" s="10">
        <f>ADH805*1.3</f>
        <v>449.8</v>
      </c>
      <c r="ADL805" s="239"/>
      <c r="ADM805" s="179" t="s">
        <v>72</v>
      </c>
      <c r="ADN805" s="75" t="s">
        <v>183</v>
      </c>
      <c r="ADP805" s="180"/>
      <c r="ADQ805" s="180" t="e">
        <f>VLOOKUP(ADN805,$A$879:$F$2635,6,FALSE)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VLOOKUP(ADW805,$A$879:$F$2635,6,FALSE)</f>
        <v>627</v>
      </c>
      <c r="AEA805" s="179" t="s">
        <v>65</v>
      </c>
      <c r="AEB805" s="10">
        <f>ADZ805*1.3</f>
        <v>815.1</v>
      </c>
      <c r="AED805" s="239"/>
      <c r="AEE805" s="179" t="s">
        <v>72</v>
      </c>
      <c r="AEF805" s="75" t="s">
        <v>183</v>
      </c>
      <c r="AEH805" s="180"/>
      <c r="AEI805" s="180" t="e">
        <f>VLOOKUP(AEF805,$A$879:$F$2635,6,FALSE)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VLOOKUP(AEO805,$A$879:$F$2635,6,FALSE)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VLOOKUP(AEX805,$A$879:$F$2635,6,FALSE)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VLOOKUP(AFG805,$A$879:$F$2635,6,FALSE)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VLOOKUP(AFP805,$A$879:$F$2635,6,FALSE)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VLOOKUP(AFY805,$A$879:$F$2635,6,FALSE)</f>
        <v>703</v>
      </c>
      <c r="AGC805" s="179" t="s">
        <v>65</v>
      </c>
      <c r="AGD805" s="10">
        <f>AGB805*1.3</f>
        <v>913.9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VLOOKUP(AGH805,$A$879:$F$2635,6,FALSE)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VLOOKUP(AGQ805,$A$879:$F$2635,6,FALSE)</f>
        <v>703</v>
      </c>
      <c r="AGU805" s="179" t="s">
        <v>65</v>
      </c>
      <c r="AGV805" s="10">
        <f>AGT805*1.3</f>
        <v>913.9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VLOOKUP(AGZ805,$A$879:$F$2635,6,FALSE)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VLOOKUP(AHI805,$A$879:$F$2635,6,FALSE)</f>
        <v>703</v>
      </c>
      <c r="AHM805" s="179" t="s">
        <v>65</v>
      </c>
      <c r="AHN805" s="10">
        <f>AHL805*1.3</f>
        <v>913.9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VLOOKUP(AHR805,$A$879:$F$2635,6,FALSE)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VLOOKUP(AIA805,$A$879:$F$2635,6,FALSE)</f>
        <v>617</v>
      </c>
      <c r="AIE805" s="179" t="s">
        <v>65</v>
      </c>
      <c r="AIF805" s="10">
        <f>AID805*1.3</f>
        <v>802.1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VLOOKUP(AIJ805,$A$879:$F$2635,6,FALSE)</f>
        <v>617</v>
      </c>
      <c r="AIN805" s="179" t="s">
        <v>65</v>
      </c>
      <c r="AIO805" s="10">
        <f>AIM805*1.3</f>
        <v>802.1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VLOOKUP(AIS805,$A$879:$F$2635,6,FALSE)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VLOOKUP(AJB805,$A$879:$F$2635,6,FALSE)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VLOOKUP(AJK805,$A$879:$F$2635,6,FALSE)</f>
        <v>141</v>
      </c>
      <c r="AJO805" s="179" t="s">
        <v>65</v>
      </c>
      <c r="AJP805" s="10">
        <f>AJN805*1.3</f>
        <v>183.3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VLOOKUP(AJT805,$A$879:$F$2635,6,FALSE)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VLOOKUP(AKC805,$A$879:$F$2635,6,FALSE)</f>
        <v>927</v>
      </c>
      <c r="AKG805" s="179" t="s">
        <v>65</v>
      </c>
      <c r="AKH805" s="10">
        <f>AKF805*1.3</f>
        <v>1205.1000000000001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VLOOKUP(AKL805,$A$879:$F$2635,6,FALSE)</f>
        <v>927</v>
      </c>
      <c r="AKP805" s="179" t="s">
        <v>65</v>
      </c>
      <c r="AKQ805" s="10">
        <f>AKO805*1.3</f>
        <v>1205.1000000000001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VLOOKUP(AKU805,$A$879:$F$2635,6,FALSE)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VLOOKUP(ALD805,$A$879:$F$2635,6,FALSE)</f>
        <v>617</v>
      </c>
      <c r="ALH805" s="179" t="s">
        <v>65</v>
      </c>
      <c r="ALI805" s="10">
        <f>ALG805*1.3</f>
        <v>802.1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VLOOKUP(ALM805,$A$879:$F$2635,6,FALSE)</f>
        <v>703</v>
      </c>
      <c r="ALQ805" s="179" t="s">
        <v>65</v>
      </c>
      <c r="ALR805" s="10">
        <f>ALP805*1.3</f>
        <v>913.9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VLOOKUP(ALV805,$A$879:$F$2635,6,FALSE)</f>
        <v>411</v>
      </c>
      <c r="ALZ805" s="179" t="s">
        <v>65</v>
      </c>
      <c r="AMA805" s="10">
        <f>ALY805*1.3</f>
        <v>534.30000000000007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VLOOKUP(AME805,$A$879:$F$2635,6,FALSE)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VLOOKUP(AMN805,$A$879:$F$2635,6,FALSE)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VLOOKUP(AMW805,$A$879:$F$2635,6,FALSE)</f>
        <v>411</v>
      </c>
      <c r="ANA805" s="179" t="s">
        <v>65</v>
      </c>
      <c r="ANB805" s="10">
        <f>AMZ805*1.3</f>
        <v>534.30000000000007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VLOOKUP(ANF805,$A$879:$F$2635,6,FALSE)</f>
        <v>703</v>
      </c>
      <c r="ANJ805" s="179" t="s">
        <v>65</v>
      </c>
      <c r="ANK805" s="10">
        <f>ANI805*1.3</f>
        <v>913.9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VLOOKUP(ANO805,$A$879:$F$2635,6,FALSE)</f>
        <v>703</v>
      </c>
      <c r="ANS805" s="179" t="s">
        <v>65</v>
      </c>
      <c r="ANT805" s="10">
        <f>ANR805*1.3</f>
        <v>913.9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VLOOKUP(ANX805,$A$879:$F$2635,6,FALSE)</f>
        <v>141</v>
      </c>
      <c r="AOB805" s="179" t="s">
        <v>65</v>
      </c>
      <c r="AOC805" s="10">
        <f>AOA805*1.3</f>
        <v>183.3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VLOOKUP(AOG805,$A$879:$F$2635,6,FALSE)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VLOOKUP(AOP805,$A$879:$F$2635,6,FALSE)</f>
        <v>627</v>
      </c>
      <c r="AOT805" s="179" t="s">
        <v>65</v>
      </c>
      <c r="AOU805" s="10">
        <f>AOS805*1.3</f>
        <v>815.1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VLOOKUP(AOY805,$A$879:$F$2635,6,FALSE)</f>
        <v>927</v>
      </c>
      <c r="APC805" s="179" t="s">
        <v>65</v>
      </c>
      <c r="APD805" s="10">
        <f>APB805*1.3</f>
        <v>1205.1000000000001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VLOOKUP(APH805,$A$879:$F$2635,6,FALSE)</f>
        <v>703</v>
      </c>
      <c r="APL805" s="179" t="s">
        <v>65</v>
      </c>
      <c r="APM805" s="10">
        <f>APK805*1.3</f>
        <v>913.9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VLOOKUP(APQ805,$A$879:$F$2635,6,FALSE)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VLOOKUP(APZ805,$A$879:$F$2635,6,FALSE)</f>
        <v>703</v>
      </c>
      <c r="AQD805" s="179" t="s">
        <v>65</v>
      </c>
      <c r="AQE805" s="10">
        <f>AQC805*1.3</f>
        <v>913.9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VLOOKUP(AQI805,$A$879:$F$2635,6,FALSE)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VLOOKUP(AQR805,$A$879:$F$2635,6,FALSE)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VLOOKUP(ARA805,$A$879:$F$2635,6,FALSE)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VLOOKUP(ARJ805,$A$879:$F$2635,6,FALSE)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VLOOKUP(ARS805,$A$879:$F$2635,6,FALSE)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VLOOKUP(ASB805,$A$879:$F$2635,6,FALSE)</f>
        <v>703</v>
      </c>
      <c r="ASF805" s="179" t="s">
        <v>65</v>
      </c>
      <c r="ASG805" s="10">
        <f>ASE805*1.3</f>
        <v>913.9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VLOOKUP(ASK805,$A$879:$F$2635,6,FALSE)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VLOOKUP(AST805,$A$879:$F$2635,6,FALSE)</f>
        <v>371</v>
      </c>
      <c r="ASX805" s="179" t="s">
        <v>65</v>
      </c>
      <c r="ASY805" s="10">
        <f>ASW805*1.3</f>
        <v>482.3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VLOOKUP(ATC805,$A$879:$F$2635,6,FALSE)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VLOOKUP(ATL805,$A$879:$F$2635,6,FALSE)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VLOOKUP(ATU805,$A$879:$F$2635,6,FALSE)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VLOOKUP(AUD805,$A$879:$F$2635,6,FALSE)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VLOOKUP(AUM805,$A$879:$F$2635,6,FALSE)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VLOOKUP(AUV805,$A$879:$F$2635,6,FALSE)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VLOOKUP(AVE805,$A$879:$F$2635,6,FALSE)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VLOOKUP(AVN805,$A$879:$F$2635,6,FALSE)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VLOOKUP(AVW805,$A$879:$F$2635,6,FALSE)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VLOOKUP(AWF805,$A$879:$F$2635,6,FALSE)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VLOOKUP(AWO805,$A$879:$F$2635,6,FALSE)</f>
        <v>927</v>
      </c>
      <c r="AWS805" s="179" t="s">
        <v>65</v>
      </c>
      <c r="AWT805" s="10">
        <f>AWR805*1.3</f>
        <v>1205.1000000000001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VLOOKUP(AWX805,$A$879:$F$2635,6,FALSE)</f>
        <v>627</v>
      </c>
      <c r="AXB805" s="179" t="s">
        <v>65</v>
      </c>
      <c r="AXC805" s="10">
        <f>AXA805*1.3</f>
        <v>815.1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VLOOKUP(AXG805,$A$879:$F$2635,6,FALSE)</f>
        <v>927</v>
      </c>
      <c r="AXK805" s="179" t="s">
        <v>65</v>
      </c>
      <c r="AXL805" s="10">
        <f>AXJ805*1.3</f>
        <v>1205.1000000000001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VLOOKUP(AXP805,$A$879:$F$2635,6,FALSE)</f>
        <v>627</v>
      </c>
      <c r="AXT805" s="179" t="s">
        <v>65</v>
      </c>
      <c r="AXU805" s="10">
        <f>AXS805*1.3</f>
        <v>815.1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VLOOKUP(AXY805,$A$879:$F$2635,6,FALSE)</f>
        <v>141</v>
      </c>
      <c r="AYC805" s="179" t="s">
        <v>65</v>
      </c>
      <c r="AYD805" s="10">
        <f>AYB805*1.3</f>
        <v>183.3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VLOOKUP(AYH805,$A$879:$F$2635,6,FALSE)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VLOOKUP(AYQ805,$A$879:$F$2635,6,FALSE)</f>
        <v>411</v>
      </c>
      <c r="AYU805" s="179" t="s">
        <v>65</v>
      </c>
      <c r="AYV805" s="10">
        <f>AYT805*1.3</f>
        <v>534.30000000000007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VLOOKUP(AYZ805,$A$879:$F$2635,6,FALSE)</f>
        <v>411</v>
      </c>
      <c r="AZD805" s="179" t="s">
        <v>65</v>
      </c>
      <c r="AZE805" s="10">
        <f>AZC805*1.3</f>
        <v>534.30000000000007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VLOOKUP(AZI805,$A$879:$F$2635,6,FALSE)</f>
        <v>703</v>
      </c>
      <c r="AZM805" s="179" t="s">
        <v>65</v>
      </c>
      <c r="AZN805" s="10">
        <f>AZL805*1.3</f>
        <v>913.9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VLOOKUP(AZR805,$A$879:$F$2635,6,FALSE)</f>
        <v>627</v>
      </c>
      <c r="AZV805" s="179" t="s">
        <v>65</v>
      </c>
      <c r="AZW805" s="10">
        <f>AZU805*1.3</f>
        <v>815.1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VLOOKUP(BAA805,$A$879:$F$2635,6,FALSE)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VLOOKUP(BAJ805,$A$879:$F$2635,6,FALSE)</f>
        <v>703</v>
      </c>
      <c r="BAN805" s="179" t="s">
        <v>65</v>
      </c>
      <c r="BAO805" s="10">
        <f>BAM805*1.3</f>
        <v>913.9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VLOOKUP(BAS805,$A$879:$F$2635,6,FALSE)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VLOOKUP(BBB805,$A$879:$F$2635,6,FALSE)</f>
        <v>703</v>
      </c>
      <c r="BBF805" s="179" t="s">
        <v>65</v>
      </c>
      <c r="BBG805" s="10">
        <f>BBE805*1.3</f>
        <v>913.9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VLOOKUP(BBK805,$A$879:$F$2635,6,FALSE)</f>
        <v>617</v>
      </c>
      <c r="BBO805" s="179" t="s">
        <v>65</v>
      </c>
      <c r="BBP805" s="10">
        <f>BBN805*1.3</f>
        <v>802.1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VLOOKUP(BBT805,$A$879:$F$2635,6,FALSE)</f>
        <v>703</v>
      </c>
      <c r="BBX805" s="179" t="s">
        <v>65</v>
      </c>
      <c r="BBY805" s="10">
        <f>BBW805*1.3</f>
        <v>913.9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VLOOKUP(BCC805,$A$879:$F$2635,6,FALSE)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VLOOKUP(BCL805,$A$879:$F$2635,6,FALSE)</f>
        <v>220</v>
      </c>
      <c r="BCP805" s="179" t="s">
        <v>65</v>
      </c>
      <c r="BCQ805" s="10">
        <f>BCO805*1.3</f>
        <v>286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VLOOKUP(BCU805,$A$879:$F$2635,6,FALSE)</f>
        <v>411</v>
      </c>
      <c r="BCY805" s="179" t="s">
        <v>65</v>
      </c>
      <c r="BCZ805" s="10">
        <f>BCX805*1.3</f>
        <v>534.30000000000007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VLOOKUP(BDD805,$A$879:$F$2635,6,FALSE)</f>
        <v>703</v>
      </c>
      <c r="BDH805" s="179" t="s">
        <v>65</v>
      </c>
      <c r="BDI805" s="10">
        <f>BDG805*1.3</f>
        <v>913.9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VLOOKUP(BDM805,$A$879:$F$2635,6,FALSE)</f>
        <v>927</v>
      </c>
      <c r="BDQ805" s="179" t="s">
        <v>65</v>
      </c>
      <c r="BDR805" s="10">
        <f>BDP805*1.3</f>
        <v>1205.1000000000001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VLOOKUP(BDV805,$A$879:$F$2635,6,FALSE)</f>
        <v>346</v>
      </c>
      <c r="BDZ805" s="179" t="s">
        <v>65</v>
      </c>
      <c r="BEA805" s="10">
        <f>BDY805*1.3</f>
        <v>449.8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VLOOKUP(BEE805,$A$879:$F$2635,6,FALSE)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VLOOKUP(BEN805,$A$879:$F$2635,6,FALSE)</f>
        <v>371</v>
      </c>
      <c r="BER805" s="179" t="s">
        <v>65</v>
      </c>
      <c r="BES805" s="10">
        <f>BEQ805*1.3</f>
        <v>482.3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VLOOKUP(BEW805,$A$879:$F$2635,6,FALSE)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VLOOKUP(BFF805,$A$879:$F$2635,6,FALSE)</f>
        <v>411</v>
      </c>
      <c r="BFJ805" s="179" t="s">
        <v>65</v>
      </c>
      <c r="BFK805" s="10">
        <f>BFI805*1.3</f>
        <v>534.30000000000007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VLOOKUP(BFO805,$A$879:$F$2635,6,FALSE)</f>
        <v>411</v>
      </c>
      <c r="BFS805" s="179" t="s">
        <v>65</v>
      </c>
      <c r="BFT805" s="10">
        <f>BFR805*1.3</f>
        <v>534.30000000000007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VLOOKUP(BFX805,$A$879:$F$2635,6,FALSE)</f>
        <v>617</v>
      </c>
      <c r="BGB805" s="179" t="s">
        <v>65</v>
      </c>
      <c r="BGC805" s="10">
        <f>BGA805*1.3</f>
        <v>802.1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VLOOKUP(BGG805,$A$879:$F$2635,6,FALSE)</f>
        <v>141</v>
      </c>
      <c r="BGK805" s="179" t="s">
        <v>65</v>
      </c>
      <c r="BGL805" s="10">
        <f>BGJ805*1.3</f>
        <v>183.3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VLOOKUP(BGP805,$A$879:$F$2635,6,FALSE)</f>
        <v>927</v>
      </c>
      <c r="BGT805" s="179" t="s">
        <v>65</v>
      </c>
      <c r="BGU805" s="10">
        <f>BGS805*1.3</f>
        <v>1205.1000000000001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VLOOKUP(BGY805,$A$879:$F$2635,6,FALSE)</f>
        <v>927</v>
      </c>
      <c r="BHC805" s="179" t="s">
        <v>65</v>
      </c>
      <c r="BHD805" s="10">
        <f>BHB805*1.3</f>
        <v>1205.1000000000001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VLOOKUP(B806,$A$879:$F$2635,6,FALSE)</f>
        <v>141</v>
      </c>
      <c r="F806" s="179" t="s">
        <v>67</v>
      </c>
      <c r="G806" s="10">
        <f>E806*1.2</f>
        <v>169.2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VLOOKUP(K806,$A$879:$F$2635,6,FALSE)</f>
        <v>411</v>
      </c>
      <c r="O806" s="179" t="s">
        <v>67</v>
      </c>
      <c r="P806" s="10">
        <f>N806*1.2</f>
        <v>493.2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VLOOKUP(T806,$A$879:$F$2635,6,FALSE)</f>
        <v>617</v>
      </c>
      <c r="X806" s="179" t="s">
        <v>67</v>
      </c>
      <c r="Y806" s="10">
        <f>W806*1.2</f>
        <v>740.4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VLOOKUP(AC806,$A$879:$F$2635,6,FALSE)</f>
        <v>141</v>
      </c>
      <c r="AG806" s="179" t="s">
        <v>67</v>
      </c>
      <c r="AH806" s="10">
        <f>AF806*1.2</f>
        <v>169.2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VLOOKUP(AL806,$A$879:$F$2635,6,FALSE)</f>
        <v>141</v>
      </c>
      <c r="AP806" s="179" t="s">
        <v>67</v>
      </c>
      <c r="AQ806" s="10">
        <f>AO806*1.2</f>
        <v>169.2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VLOOKUP(AU806,$A$879:$F$2635,6,FALSE)</f>
        <v>627</v>
      </c>
      <c r="AY806" s="179" t="s">
        <v>67</v>
      </c>
      <c r="AZ806" s="10">
        <f>AX806*1.2</f>
        <v>752.4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VLOOKUP(BD806,$A$879:$F$2635,6,FALSE)</f>
        <v>927</v>
      </c>
      <c r="BH806" s="179" t="s">
        <v>67</v>
      </c>
      <c r="BI806" s="10">
        <f>BG806*1.2</f>
        <v>1112.3999999999999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VLOOKUP(BM806,$A$879:$F$2635,6,FALSE)</f>
        <v>346</v>
      </c>
      <c r="BQ806" s="179" t="s">
        <v>67</v>
      </c>
      <c r="BR806" s="10">
        <f>BP806*1.2</f>
        <v>415.2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VLOOKUP(BV806,$A$879:$F$2635,6,FALSE)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VLOOKUP(CE806,$A$879:$F$2635,6,FALSE)</f>
        <v>617</v>
      </c>
      <c r="CI806" s="179" t="s">
        <v>67</v>
      </c>
      <c r="CJ806" s="10">
        <f>CH806*1.2</f>
        <v>740.4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VLOOKUP(CN806,$A$879:$F$2635,6,FALSE)</f>
        <v>141</v>
      </c>
      <c r="CR806" s="179" t="s">
        <v>67</v>
      </c>
      <c r="CS806" s="10">
        <f>CQ806*1.2</f>
        <v>169.2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VLOOKUP(CW806,$A$879:$F$2635,6,FALSE)</f>
        <v>927</v>
      </c>
      <c r="DA806" s="179" t="s">
        <v>67</v>
      </c>
      <c r="DB806" s="10">
        <f>CZ806*1.2</f>
        <v>1112.3999999999999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VLOOKUP(DF806,$A$879:$F$2635,6,FALSE)</f>
        <v>703</v>
      </c>
      <c r="DJ806" s="179" t="s">
        <v>67</v>
      </c>
      <c r="DK806" s="10">
        <f>DI806*1.2</f>
        <v>843.6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VLOOKUP(DO806,$A$879:$F$2635,6,FALSE)</f>
        <v>346</v>
      </c>
      <c r="DS806" s="179" t="s">
        <v>67</v>
      </c>
      <c r="DT806" s="10">
        <f>DR806*1.2</f>
        <v>415.2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VLOOKUP(DX806,$A$879:$F$2635,6,FALSE)</f>
        <v>927</v>
      </c>
      <c r="EB806" s="179" t="s">
        <v>67</v>
      </c>
      <c r="EC806" s="10">
        <f>EA806*1.2</f>
        <v>1112.3999999999999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VLOOKUP(EG806,$A$879:$F$2635,6,FALSE)</f>
        <v>141</v>
      </c>
      <c r="EK806" s="179" t="s">
        <v>67</v>
      </c>
      <c r="EL806" s="10">
        <f>EJ806*1.2</f>
        <v>169.2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VLOOKUP(EP806,$A$879:$F$2635,6,FALSE)</f>
        <v>617</v>
      </c>
      <c r="ET806" s="179" t="s">
        <v>67</v>
      </c>
      <c r="EU806" s="10">
        <f>ES806*1.2</f>
        <v>740.4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VLOOKUP(EY806,$A$879:$F$2635,6,FALSE)</f>
        <v>141</v>
      </c>
      <c r="FC806" s="179" t="s">
        <v>67</v>
      </c>
      <c r="FD806" s="10">
        <f>FB806*1.2</f>
        <v>169.2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VLOOKUP(FH806,$A$879:$F$2635,6,FALSE)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VLOOKUP(FQ806,$A$879:$F$2635,6,FALSE)</f>
        <v>927</v>
      </c>
      <c r="FU806" s="179" t="s">
        <v>67</v>
      </c>
      <c r="FV806" s="10">
        <f>FT806*1.2</f>
        <v>1112.3999999999999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VLOOKUP(FZ806,$A$879:$F$2635,6,FALSE)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VLOOKUP(GI806,$A$879:$F$2635,6,FALSE)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VLOOKUP(GR806,$A$879:$F$2635,6,FALSE)</f>
        <v>703</v>
      </c>
      <c r="GV806" s="179" t="s">
        <v>67</v>
      </c>
      <c r="GW806" s="10">
        <f>GU806*1.2</f>
        <v>843.6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VLOOKUP(HA806,$A$879:$F$2635,6,FALSE)</f>
        <v>617</v>
      </c>
      <c r="HE806" s="179" t="s">
        <v>67</v>
      </c>
      <c r="HF806" s="10">
        <f>HD806*1.2</f>
        <v>740.4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VLOOKUP(HJ806,$A$879:$F$2635,6,FALSE)</f>
        <v>627</v>
      </c>
      <c r="HN806" s="179" t="s">
        <v>67</v>
      </c>
      <c r="HO806" s="10">
        <f>HM806*1.2</f>
        <v>752.4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VLOOKUP(HS806,$A$879:$F$2635,6,FALSE)</f>
        <v>371</v>
      </c>
      <c r="HW806" s="179" t="s">
        <v>67</v>
      </c>
      <c r="HX806" s="10">
        <f>HV806*1.2</f>
        <v>445.2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VLOOKUP(IB806,$A$879:$F$2635,6,FALSE)</f>
        <v>617</v>
      </c>
      <c r="IF806" s="179" t="s">
        <v>67</v>
      </c>
      <c r="IG806" s="10">
        <f>IE806*1.2</f>
        <v>740.4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VLOOKUP(IK806,$A$879:$F$2635,6,FALSE)</f>
        <v>703</v>
      </c>
      <c r="IO806" s="179" t="s">
        <v>67</v>
      </c>
      <c r="IP806" s="10">
        <f>IN806*1.2</f>
        <v>843.6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VLOOKUP(IT806,$A$879:$F$2635,6,FALSE)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VLOOKUP(JC806,$A$879:$F$2635,6,FALSE)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VLOOKUP(JL806,$A$879:$F$2635,6,FALSE)</f>
        <v>927</v>
      </c>
      <c r="JP806" s="179" t="s">
        <v>67</v>
      </c>
      <c r="JQ806" s="10">
        <f>JO806*1.2</f>
        <v>1112.3999999999999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VLOOKUP(JU806,$A$879:$F$2635,6,FALSE)</f>
        <v>703</v>
      </c>
      <c r="JY806" s="179" t="s">
        <v>67</v>
      </c>
      <c r="JZ806" s="10">
        <f>JX806*1.2</f>
        <v>843.6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VLOOKUP(KD806,$A$879:$F$2635,6,FALSE)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VLOOKUP(KM806,$A$879:$F$2635,6,FALSE)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VLOOKUP(KV806,$A$879:$F$2635,6,FALSE)</f>
        <v>927</v>
      </c>
      <c r="KZ806" s="179" t="s">
        <v>67</v>
      </c>
      <c r="LA806" s="10">
        <f>KY806*1.2</f>
        <v>1112.3999999999999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VLOOKUP(LE806,$A$879:$F$2635,6,FALSE)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VLOOKUP(LN806,$A$879:$F$2635,6,FALSE)</f>
        <v>703</v>
      </c>
      <c r="LR806" s="179" t="s">
        <v>67</v>
      </c>
      <c r="LS806" s="10">
        <f>LQ806*1.2</f>
        <v>843.6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VLOOKUP(LW806,$A$879:$F$2635,6,FALSE)</f>
        <v>220</v>
      </c>
      <c r="MA806" s="179" t="s">
        <v>67</v>
      </c>
      <c r="MB806" s="10">
        <f>LZ806*1.2</f>
        <v>264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VLOOKUP(MF806,$A$879:$F$2635,6,FALSE)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VLOOKUP(MO806,$A$879:$F$2635,6,FALSE)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VLOOKUP(MX806,$A$879:$F$2635,6,FALSE)</f>
        <v>617</v>
      </c>
      <c r="NB806" s="179" t="s">
        <v>67</v>
      </c>
      <c r="NC806" s="10">
        <f>NA806*1.2</f>
        <v>740.4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VLOOKUP(NG806,$A$879:$F$2635,6,FALSE)</f>
        <v>220</v>
      </c>
      <c r="NK806" s="179" t="s">
        <v>67</v>
      </c>
      <c r="NL806" s="10">
        <f>NJ806*1.2</f>
        <v>264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VLOOKUP(NP806,$A$879:$F$2635,6,FALSE)</f>
        <v>141</v>
      </c>
      <c r="NT806" s="179" t="s">
        <v>67</v>
      </c>
      <c r="NU806" s="10">
        <f>NS806*1.2</f>
        <v>169.2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VLOOKUP(NY806,$A$879:$F$2635,6,FALSE)</f>
        <v>703</v>
      </c>
      <c r="OC806" s="179" t="s">
        <v>67</v>
      </c>
      <c r="OD806" s="10">
        <f>OB806*1.2</f>
        <v>843.6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VLOOKUP(OH806,$A$879:$F$2635,6,FALSE)</f>
        <v>220</v>
      </c>
      <c r="OL806" s="179" t="s">
        <v>67</v>
      </c>
      <c r="OM806" s="10">
        <f>OK806*1.2</f>
        <v>264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VLOOKUP(OQ806,$A$879:$F$2635,6,FALSE)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VLOOKUP(OZ806,$A$879:$F$2635,6,FALSE)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VLOOKUP(PI806,$A$879:$F$2635,6,FALSE)</f>
        <v>411</v>
      </c>
      <c r="PM806" s="179" t="s">
        <v>67</v>
      </c>
      <c r="PN806" s="10">
        <f>PL806*1.2</f>
        <v>493.2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VLOOKUP(PR806,$A$879:$F$2635,6,FALSE)</f>
        <v>371</v>
      </c>
      <c r="PV806" s="179" t="s">
        <v>67</v>
      </c>
      <c r="PW806" s="10">
        <f>PU806*1.2</f>
        <v>445.2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VLOOKUP(QA806,$A$879:$F$2635,6,FALSE)</f>
        <v>141</v>
      </c>
      <c r="QE806" s="179" t="s">
        <v>67</v>
      </c>
      <c r="QF806" s="10">
        <f>QD806*1.2</f>
        <v>169.2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VLOOKUP(QJ806,$A$879:$F$2635,6,FALSE)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VLOOKUP(QS806,$A$879:$F$2635,6,FALSE)</f>
        <v>141</v>
      </c>
      <c r="QW806" s="179" t="s">
        <v>67</v>
      </c>
      <c r="QX806" s="10">
        <f>QV806*1.2</f>
        <v>169.2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VLOOKUP(RB806,$A$879:$F$2635,6,FALSE)</f>
        <v>411</v>
      </c>
      <c r="RF806" s="179" t="s">
        <v>67</v>
      </c>
      <c r="RG806" s="10">
        <f>RE806*1.2</f>
        <v>493.2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VLOOKUP(RK806,$A$879:$F$2635,6,FALSE)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VLOOKUP(RT806,$A$879:$F$2635,6,FALSE)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VLOOKUP(SC806,$A$879:$F$2635,6,FALSE)</f>
        <v>411</v>
      </c>
      <c r="SG806" s="179" t="s">
        <v>67</v>
      </c>
      <c r="SH806" s="10">
        <f>SF806*1.2</f>
        <v>493.2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VLOOKUP(SL806,$A$879:$F$2635,6,FALSE)</f>
        <v>411</v>
      </c>
      <c r="SP806" s="179" t="s">
        <v>67</v>
      </c>
      <c r="SQ806" s="10">
        <f>SO806*1.2</f>
        <v>493.2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VLOOKUP(SU806,$A$879:$F$2635,6,FALSE)</f>
        <v>703</v>
      </c>
      <c r="SY806" s="179" t="s">
        <v>67</v>
      </c>
      <c r="SZ806" s="10">
        <f>SX806*1.2</f>
        <v>843.6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VLOOKUP(TD806,$A$879:$F$2635,6,FALSE)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VLOOKUP(TM806,$A$879:$F$2635,6,FALSE)</f>
        <v>411</v>
      </c>
      <c r="TQ806" s="179" t="s">
        <v>67</v>
      </c>
      <c r="TR806" s="10">
        <f>TP806*1.2</f>
        <v>493.2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VLOOKUP(TV806,$A$879:$F$2635,6,FALSE)</f>
        <v>346</v>
      </c>
      <c r="TZ806" s="179" t="s">
        <v>67</v>
      </c>
      <c r="UA806" s="10">
        <f>TY806*1.2</f>
        <v>415.2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VLOOKUP(UE806,$A$879:$F$2635,6,FALSE)</f>
        <v>220</v>
      </c>
      <c r="UI806" s="179" t="s">
        <v>67</v>
      </c>
      <c r="UJ806" s="10">
        <f>UH806*1.2</f>
        <v>264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VLOOKUP(UN806,$A$879:$F$2635,6,FALSE)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VLOOKUP(UW806,$A$879:$F$2635,6,FALSE)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VLOOKUP(VF806,$A$879:$F$2635,6,FALSE)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VLOOKUP(VO806,$A$879:$F$2635,6,FALSE)</f>
        <v>703</v>
      </c>
      <c r="VS806" s="179" t="s">
        <v>67</v>
      </c>
      <c r="VT806" s="10">
        <f>VR806*1.2</f>
        <v>843.6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VLOOKUP(VX806,$A$879:$F$2635,6,FALSE)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VLOOKUP(WG806,$A$879:$F$2635,6,FALSE)</f>
        <v>617</v>
      </c>
      <c r="WK806" s="179" t="s">
        <v>67</v>
      </c>
      <c r="WL806" s="10">
        <f>WJ806*1.2</f>
        <v>740.4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VLOOKUP(WP806,$A$879:$F$2635,6,FALSE)</f>
        <v>220</v>
      </c>
      <c r="WT806" s="179" t="s">
        <v>67</v>
      </c>
      <c r="WU806" s="10">
        <f>WS806*1.2</f>
        <v>264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VLOOKUP(WY806,$A$879:$F$2635,6,FALSE)</f>
        <v>411</v>
      </c>
      <c r="XC806" s="179" t="s">
        <v>67</v>
      </c>
      <c r="XD806" s="10">
        <f>XB806*1.2</f>
        <v>493.2</v>
      </c>
      <c r="XF806" s="239"/>
      <c r="XG806" s="179" t="s">
        <v>73</v>
      </c>
      <c r="XH806" s="370" t="s">
        <v>723</v>
      </c>
      <c r="XJ806" s="180"/>
      <c r="XK806" s="180">
        <f>VLOOKUP(XH806,$A$879:$F$2635,6,FALSE)</f>
        <v>346</v>
      </c>
      <c r="XL806" s="179" t="s">
        <v>67</v>
      </c>
      <c r="XM806" s="10">
        <f>XK806*1.2</f>
        <v>415.2</v>
      </c>
      <c r="XO806" s="239"/>
      <c r="XP806" s="179" t="s">
        <v>73</v>
      </c>
      <c r="XQ806" s="360" t="s">
        <v>1018</v>
      </c>
      <c r="XS806" s="180"/>
      <c r="XT806" s="180">
        <f>VLOOKUP(XQ806,$A$879:$F$2635,6,FALSE)</f>
        <v>617</v>
      </c>
      <c r="XU806" s="179" t="s">
        <v>67</v>
      </c>
      <c r="XV806" s="10">
        <f>XT806*1.2</f>
        <v>740.4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VLOOKUP(XZ806,$A$879:$F$2635,6,FALSE)</f>
        <v>346</v>
      </c>
      <c r="YD806" s="179" t="s">
        <v>67</v>
      </c>
      <c r="YE806" s="10">
        <f>YC806*1.2</f>
        <v>415.2</v>
      </c>
      <c r="YG806" s="239"/>
      <c r="YH806" s="179" t="s">
        <v>73</v>
      </c>
      <c r="YI806" s="360" t="s">
        <v>475</v>
      </c>
      <c r="YK806" s="180"/>
      <c r="YL806" s="180">
        <f>VLOOKUP(YI806,$A$879:$F$2635,6,FALSE)</f>
        <v>927</v>
      </c>
      <c r="YM806" s="179" t="s">
        <v>67</v>
      </c>
      <c r="YN806" s="10">
        <f>YL806*1.2</f>
        <v>1112.3999999999999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VLOOKUP(YR806,$A$879:$F$2635,6,FALSE)</f>
        <v>220</v>
      </c>
      <c r="YV806" s="179" t="s">
        <v>67</v>
      </c>
      <c r="YW806" s="10">
        <f>YU806*1.2</f>
        <v>264</v>
      </c>
      <c r="YY806" s="239"/>
      <c r="YZ806" s="179" t="s">
        <v>73</v>
      </c>
      <c r="ZA806" s="360" t="s">
        <v>456</v>
      </c>
      <c r="ZC806" s="180"/>
      <c r="ZD806" s="180">
        <f>VLOOKUP(ZA806,$A$879:$F$2635,6,FALSE)</f>
        <v>220</v>
      </c>
      <c r="ZE806" s="179" t="s">
        <v>67</v>
      </c>
      <c r="ZF806" s="10">
        <f>ZD806*1.2</f>
        <v>264</v>
      </c>
      <c r="ZH806" s="239"/>
      <c r="ZI806" s="179" t="s">
        <v>73</v>
      </c>
      <c r="ZJ806" s="360" t="s">
        <v>475</v>
      </c>
      <c r="ZL806" s="180"/>
      <c r="ZM806" s="180">
        <f>VLOOKUP(ZJ806,$A$879:$F$2635,6,FALSE)</f>
        <v>927</v>
      </c>
      <c r="ZN806" s="179" t="s">
        <v>67</v>
      </c>
      <c r="ZO806" s="10">
        <f>ZM806*1.2</f>
        <v>1112.3999999999999</v>
      </c>
      <c r="ZQ806" s="239"/>
      <c r="ZR806" s="179" t="s">
        <v>73</v>
      </c>
      <c r="ZS806" s="360" t="s">
        <v>575</v>
      </c>
      <c r="ZU806" s="180"/>
      <c r="ZV806" s="180">
        <f>VLOOKUP(ZS806,$A$879:$F$2635,6,FALSE)</f>
        <v>411</v>
      </c>
      <c r="ZW806" s="179" t="s">
        <v>67</v>
      </c>
      <c r="ZX806" s="10">
        <f>ZV806*1.2</f>
        <v>493.2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VLOOKUP(AAB806,$A$879:$F$2635,6,FALSE)</f>
        <v>220</v>
      </c>
      <c r="AAF806" s="179" t="s">
        <v>67</v>
      </c>
      <c r="AAG806" s="10">
        <f>AAE806*1.2</f>
        <v>264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VLOOKUP(AAK806,$A$879:$F$2635,6,FALSE)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VLOOKUP(AAT806,$A$879:$F$2635,6,FALSE)</f>
        <v>617</v>
      </c>
      <c r="AAX806" s="179" t="s">
        <v>67</v>
      </c>
      <c r="AAY806" s="10">
        <f>AAW806*1.2</f>
        <v>740.4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VLOOKUP(ABC806,$A$879:$F$2635,6,FALSE)</f>
        <v>411</v>
      </c>
      <c r="ABG806" s="179" t="s">
        <v>67</v>
      </c>
      <c r="ABH806" s="10">
        <f>ABF806*1.2</f>
        <v>493.2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VLOOKUP(ABL806,$A$879:$F$2635,6,FALSE)</f>
        <v>627</v>
      </c>
      <c r="ABP806" s="179" t="s">
        <v>67</v>
      </c>
      <c r="ABQ806" s="10">
        <f>ABO806*1.2</f>
        <v>752.4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VLOOKUP(ABU806,$A$879:$F$2635,6,FALSE)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VLOOKUP(ACD806,$A$879:$F$2635,6,FALSE)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VLOOKUP(ACM806,$A$879:$F$2635,6,FALSE)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VLOOKUP(ACV806,$A$879:$F$2635,6,FALSE)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VLOOKUP(ADE806,$A$879:$F$2635,6,FALSE)</f>
        <v>627</v>
      </c>
      <c r="ADI806" s="179" t="s">
        <v>67</v>
      </c>
      <c r="ADJ806" s="10">
        <f>ADH806*1.2</f>
        <v>752.4</v>
      </c>
      <c r="ADL806" s="239"/>
      <c r="ADM806" s="179" t="s">
        <v>73</v>
      </c>
      <c r="ADN806" s="75" t="s">
        <v>183</v>
      </c>
      <c r="ADP806" s="180"/>
      <c r="ADQ806" s="180" t="e">
        <f>VLOOKUP(ADN806,$A$879:$F$2635,6,FALSE)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VLOOKUP(ADW806,$A$879:$F$2635,6,FALSE)</f>
        <v>703</v>
      </c>
      <c r="AEA806" s="179" t="s">
        <v>67</v>
      </c>
      <c r="AEB806" s="10">
        <f>ADZ806*1.2</f>
        <v>843.6</v>
      </c>
      <c r="AED806" s="239"/>
      <c r="AEE806" s="179" t="s">
        <v>73</v>
      </c>
      <c r="AEF806" s="75" t="s">
        <v>183</v>
      </c>
      <c r="AEH806" s="180"/>
      <c r="AEI806" s="180" t="e">
        <f>VLOOKUP(AEF806,$A$879:$F$2635,6,FALSE)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VLOOKUP(AEO806,$A$879:$F$2635,6,FALSE)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VLOOKUP(AEX806,$A$879:$F$2635,6,FALSE)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VLOOKUP(AFG806,$A$879:$F$2635,6,FALSE)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VLOOKUP(AFP806,$A$879:$F$2635,6,FALSE)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VLOOKUP(AFY806,$A$879:$F$2635,6,FALSE)</f>
        <v>617</v>
      </c>
      <c r="AGC806" s="179" t="s">
        <v>67</v>
      </c>
      <c r="AGD806" s="10">
        <f>AGB806*1.2</f>
        <v>740.4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VLOOKUP(AGH806,$A$879:$F$2635,6,FALSE)</f>
        <v>617</v>
      </c>
      <c r="AGL806" s="179" t="s">
        <v>67</v>
      </c>
      <c r="AGM806" s="10">
        <f>AGK806*1.2</f>
        <v>740.4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VLOOKUP(AGQ806,$A$879:$F$2635,6,FALSE)</f>
        <v>220</v>
      </c>
      <c r="AGU806" s="179" t="s">
        <v>67</v>
      </c>
      <c r="AGV806" s="10">
        <f>AGT806*1.2</f>
        <v>264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VLOOKUP(AGZ806,$A$879:$F$2635,6,FALSE)</f>
        <v>927</v>
      </c>
      <c r="AHD806" s="179" t="s">
        <v>67</v>
      </c>
      <c r="AHE806" s="10">
        <f>AHC806*1.2</f>
        <v>1112.3999999999999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VLOOKUP(AHI806,$A$879:$F$2635,6,FALSE)</f>
        <v>927</v>
      </c>
      <c r="AHM806" s="179" t="s">
        <v>67</v>
      </c>
      <c r="AHN806" s="10">
        <f>AHL806*1.2</f>
        <v>1112.3999999999999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VLOOKUP(AHR806,$A$879:$F$2635,6,FALSE)</f>
        <v>703</v>
      </c>
      <c r="AHV806" s="179" t="s">
        <v>67</v>
      </c>
      <c r="AHW806" s="10">
        <f>AHU806*1.2</f>
        <v>843.6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VLOOKUP(AIA806,$A$879:$F$2635,6,FALSE)</f>
        <v>346</v>
      </c>
      <c r="AIE806" s="179" t="s">
        <v>67</v>
      </c>
      <c r="AIF806" s="10">
        <f>AID806*1.2</f>
        <v>415.2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VLOOKUP(AIJ806,$A$879:$F$2635,6,FALSE)</f>
        <v>927</v>
      </c>
      <c r="AIN806" s="179" t="s">
        <v>67</v>
      </c>
      <c r="AIO806" s="10">
        <f>AIM806*1.2</f>
        <v>1112.3999999999999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VLOOKUP(AIS806,$A$879:$F$2635,6,FALSE)</f>
        <v>617</v>
      </c>
      <c r="AIW806" s="179" t="s">
        <v>67</v>
      </c>
      <c r="AIX806" s="10">
        <f>AIV806*1.2</f>
        <v>740.4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VLOOKUP(AJB806,$A$879:$F$2635,6,FALSE)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VLOOKUP(AJK806,$A$879:$F$2635,6,FALSE)</f>
        <v>346</v>
      </c>
      <c r="AJO806" s="179" t="s">
        <v>67</v>
      </c>
      <c r="AJP806" s="10">
        <f>AJN806*1.2</f>
        <v>415.2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VLOOKUP(AJT806,$A$879:$F$2635,6,FALSE)</f>
        <v>411</v>
      </c>
      <c r="AJX806" s="179" t="s">
        <v>67</v>
      </c>
      <c r="AJY806" s="10">
        <f>AJW806*1.2</f>
        <v>493.2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VLOOKUP(AKC806,$A$879:$F$2635,6,FALSE)</f>
        <v>141</v>
      </c>
      <c r="AKG806" s="179" t="s">
        <v>67</v>
      </c>
      <c r="AKH806" s="10">
        <f>AKF806*1.2</f>
        <v>169.2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VLOOKUP(AKL806,$A$879:$F$2635,6,FALSE)</f>
        <v>411</v>
      </c>
      <c r="AKP806" s="179" t="s">
        <v>67</v>
      </c>
      <c r="AKQ806" s="10">
        <f>AKO806*1.2</f>
        <v>493.2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VLOOKUP(AKU806,$A$879:$F$2635,6,FALSE)</f>
        <v>703</v>
      </c>
      <c r="AKY806" s="179" t="s">
        <v>67</v>
      </c>
      <c r="AKZ806" s="10">
        <f>AKX806*1.2</f>
        <v>843.6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VLOOKUP(ALD806,$A$879:$F$2635,6,FALSE)</f>
        <v>141</v>
      </c>
      <c r="ALH806" s="179" t="s">
        <v>67</v>
      </c>
      <c r="ALI806" s="10">
        <f>ALG806*1.2</f>
        <v>169.2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VLOOKUP(ALM806,$A$879:$F$2635,6,FALSE)</f>
        <v>627</v>
      </c>
      <c r="ALQ806" s="179" t="s">
        <v>67</v>
      </c>
      <c r="ALR806" s="10">
        <f>ALP806*1.2</f>
        <v>752.4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VLOOKUP(ALV806,$A$879:$F$2635,6,FALSE)</f>
        <v>617</v>
      </c>
      <c r="ALZ806" s="179" t="s">
        <v>67</v>
      </c>
      <c r="AMA806" s="10">
        <f>ALY806*1.2</f>
        <v>740.4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VLOOKUP(AME806,$A$879:$F$2635,6,FALSE)</f>
        <v>927</v>
      </c>
      <c r="AMI806" s="179" t="s">
        <v>67</v>
      </c>
      <c r="AMJ806" s="10">
        <f>AMH806*1.2</f>
        <v>1112.3999999999999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VLOOKUP(AMN806,$A$879:$F$2635,6,FALSE)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VLOOKUP(AMW806,$A$879:$F$2635,6,FALSE)</f>
        <v>617</v>
      </c>
      <c r="ANA806" s="179" t="s">
        <v>67</v>
      </c>
      <c r="ANB806" s="10">
        <f>AMZ806*1.2</f>
        <v>740.4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VLOOKUP(ANF806,$A$879:$F$2635,6,FALSE)</f>
        <v>617</v>
      </c>
      <c r="ANJ806" s="179" t="s">
        <v>67</v>
      </c>
      <c r="ANK806" s="10">
        <f>ANI806*1.2</f>
        <v>740.4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VLOOKUP(ANO806,$A$879:$F$2635,6,FALSE)</f>
        <v>627</v>
      </c>
      <c r="ANS806" s="179" t="s">
        <v>67</v>
      </c>
      <c r="ANT806" s="10">
        <f>ANR806*1.2</f>
        <v>752.4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VLOOKUP(ANX806,$A$879:$F$2635,6,FALSE)</f>
        <v>927</v>
      </c>
      <c r="AOB806" s="179" t="s">
        <v>67</v>
      </c>
      <c r="AOC806" s="10">
        <f>AOA806*1.2</f>
        <v>1112.3999999999999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VLOOKUP(AOG806,$A$879:$F$2635,6,FALSE)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VLOOKUP(AOP806,$A$879:$F$2635,6,FALSE)</f>
        <v>703</v>
      </c>
      <c r="AOT806" s="179" t="s">
        <v>67</v>
      </c>
      <c r="AOU806" s="10">
        <f>AOS806*1.2</f>
        <v>843.6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VLOOKUP(AOY806,$A$879:$F$2635,6,FALSE)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VLOOKUP(APH806,$A$879:$F$2635,6,FALSE)</f>
        <v>927</v>
      </c>
      <c r="APL806" s="179" t="s">
        <v>67</v>
      </c>
      <c r="APM806" s="10">
        <f>APK806*1.2</f>
        <v>1112.3999999999999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VLOOKUP(APQ806,$A$879:$F$2635,6,FALSE)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VLOOKUP(APZ806,$A$879:$F$2635,6,FALSE)</f>
        <v>220</v>
      </c>
      <c r="AQD806" s="179" t="s">
        <v>67</v>
      </c>
      <c r="AQE806" s="10">
        <f>AQC806*1.2</f>
        <v>264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VLOOKUP(AQI806,$A$879:$F$2635,6,FALSE)</f>
        <v>927</v>
      </c>
      <c r="AQM806" s="179" t="s">
        <v>67</v>
      </c>
      <c r="AQN806" s="10">
        <f>AQL806*1.2</f>
        <v>1112.3999999999999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VLOOKUP(AQR806,$A$879:$F$2635,6,FALSE)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VLOOKUP(ARA806,$A$879:$F$2635,6,FALSE)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VLOOKUP(ARJ806,$A$879:$F$2635,6,FALSE)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VLOOKUP(ARS806,$A$879:$F$2635,6,FALSE)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VLOOKUP(ASB806,$A$879:$F$2635,6,FALSE)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VLOOKUP(ASK806,$A$879:$F$2635,6,FALSE)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VLOOKUP(AST806,$A$879:$F$2635,6,FALSE)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VLOOKUP(ATC806,$A$879:$F$2635,6,FALSE)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VLOOKUP(ATL806,$A$879:$F$2635,6,FALSE)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VLOOKUP(ATU806,$A$879:$F$2635,6,FALSE)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VLOOKUP(AUD806,$A$879:$F$2635,6,FALSE)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VLOOKUP(AUM806,$A$879:$F$2635,6,FALSE)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VLOOKUP(AUV806,$A$879:$F$2635,6,FALSE)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VLOOKUP(AVE806,$A$879:$F$2635,6,FALSE)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VLOOKUP(AVN806,$A$879:$F$2635,6,FALSE)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VLOOKUP(AVW806,$A$879:$F$2635,6,FALSE)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VLOOKUP(AWF806,$A$879:$F$2635,6,FALSE)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VLOOKUP(AWO806,$A$879:$F$2635,6,FALSE)</f>
        <v>141</v>
      </c>
      <c r="AWS806" s="179" t="s">
        <v>67</v>
      </c>
      <c r="AWT806" s="10">
        <f>AWR806*1.2</f>
        <v>169.2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VLOOKUP(AWX806,$A$879:$F$2635,6,FALSE)</f>
        <v>371</v>
      </c>
      <c r="AXB806" s="179" t="s">
        <v>67</v>
      </c>
      <c r="AXC806" s="10">
        <f>AXA806*1.2</f>
        <v>445.2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VLOOKUP(AXG806,$A$879:$F$2635,6,FALSE)</f>
        <v>617</v>
      </c>
      <c r="AXK806" s="179" t="s">
        <v>67</v>
      </c>
      <c r="AXL806" s="10">
        <f>AXJ806*1.2</f>
        <v>740.4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VLOOKUP(AXP806,$A$879:$F$2635,6,FALSE)</f>
        <v>411</v>
      </c>
      <c r="AXT806" s="179" t="s">
        <v>67</v>
      </c>
      <c r="AXU806" s="10">
        <f>AXS806*1.2</f>
        <v>493.2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VLOOKUP(AXY806,$A$879:$F$2635,6,FALSE)</f>
        <v>617</v>
      </c>
      <c r="AYC806" s="179" t="s">
        <v>67</v>
      </c>
      <c r="AYD806" s="10">
        <f>AYB806*1.2</f>
        <v>740.4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VLOOKUP(AYH806,$A$879:$F$2635,6,FALSE)</f>
        <v>703</v>
      </c>
      <c r="AYL806" s="179" t="s">
        <v>67</v>
      </c>
      <c r="AYM806" s="10">
        <f>AYK806*1.2</f>
        <v>843.6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VLOOKUP(AYQ806,$A$879:$F$2635,6,FALSE)</f>
        <v>220</v>
      </c>
      <c r="AYU806" s="179" t="s">
        <v>67</v>
      </c>
      <c r="AYV806" s="10">
        <f>AYT806*1.2</f>
        <v>264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VLOOKUP(AYZ806,$A$879:$F$2635,6,FALSE)</f>
        <v>927</v>
      </c>
      <c r="AZD806" s="179" t="s">
        <v>67</v>
      </c>
      <c r="AZE806" s="10">
        <f>AZC806*1.2</f>
        <v>1112.3999999999999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VLOOKUP(AZI806,$A$879:$F$2635,6,FALSE)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VLOOKUP(AZR806,$A$879:$F$2635,6,FALSE)</f>
        <v>411</v>
      </c>
      <c r="AZV806" s="179" t="s">
        <v>67</v>
      </c>
      <c r="AZW806" s="10">
        <f>AZU806*1.2</f>
        <v>493.2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VLOOKUP(BAA806,$A$879:$F$2635,6,FALSE)</f>
        <v>411</v>
      </c>
      <c r="BAE806" s="179" t="s">
        <v>67</v>
      </c>
      <c r="BAF806" s="10">
        <f>BAD806*1.2</f>
        <v>493.2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VLOOKUP(BAJ806,$A$879:$F$2635,6,FALSE)</f>
        <v>927</v>
      </c>
      <c r="BAN806" s="179" t="s">
        <v>67</v>
      </c>
      <c r="BAO806" s="10">
        <f>BAM806*1.2</f>
        <v>1112.3999999999999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VLOOKUP(BAS806,$A$879:$F$2635,6,FALSE)</f>
        <v>627</v>
      </c>
      <c r="BAW806" s="179" t="s">
        <v>67</v>
      </c>
      <c r="BAX806" s="10">
        <f>BAV806*1.2</f>
        <v>752.4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VLOOKUP(BBB806,$A$879:$F$2635,6,FALSE)</f>
        <v>346</v>
      </c>
      <c r="BBF806" s="179" t="s">
        <v>67</v>
      </c>
      <c r="BBG806" s="10">
        <f>BBE806*1.2</f>
        <v>415.2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VLOOKUP(BBK806,$A$879:$F$2635,6,FALSE)</f>
        <v>703</v>
      </c>
      <c r="BBO806" s="179" t="s">
        <v>67</v>
      </c>
      <c r="BBP806" s="10">
        <f>BBN806*1.2</f>
        <v>843.6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VLOOKUP(BBT806,$A$879:$F$2635,6,FALSE)</f>
        <v>411</v>
      </c>
      <c r="BBX806" s="179" t="s">
        <v>67</v>
      </c>
      <c r="BBY806" s="10">
        <f>BBW806*1.2</f>
        <v>493.2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VLOOKUP(BCC806,$A$879:$F$2635,6,FALSE)</f>
        <v>927</v>
      </c>
      <c r="BCG806" s="179" t="s">
        <v>67</v>
      </c>
      <c r="BCH806" s="10">
        <f>BCF806*1.2</f>
        <v>1112.3999999999999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VLOOKUP(BCL806,$A$879:$F$2635,6,FALSE)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VLOOKUP(BCU806,$A$879:$F$2635,6,FALSE)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VLOOKUP(BDD806,$A$879:$F$2635,6,FALSE)</f>
        <v>220</v>
      </c>
      <c r="BDH806" s="179" t="s">
        <v>67</v>
      </c>
      <c r="BDI806" s="10">
        <f>BDG806*1.2</f>
        <v>264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VLOOKUP(BDM806,$A$879:$F$2635,6,FALSE)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VLOOKUP(BDV806,$A$879:$F$2635,6,FALSE)</f>
        <v>617</v>
      </c>
      <c r="BDZ806" s="179" t="s">
        <v>67</v>
      </c>
      <c r="BEA806" s="10">
        <f>BDY806*1.2</f>
        <v>740.4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VLOOKUP(BEE806,$A$879:$F$2635,6,FALSE)</f>
        <v>627</v>
      </c>
      <c r="BEI806" s="179" t="s">
        <v>67</v>
      </c>
      <c r="BEJ806" s="10">
        <f>BEH806*1.2</f>
        <v>752.4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VLOOKUP(BEN806,$A$879:$F$2635,6,FALSE)</f>
        <v>703</v>
      </c>
      <c r="BER806" s="179" t="s">
        <v>67</v>
      </c>
      <c r="BES806" s="10">
        <f>BEQ806*1.2</f>
        <v>843.6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VLOOKUP(BEW806,$A$879:$F$2635,6,FALSE)</f>
        <v>617</v>
      </c>
      <c r="BFA806" s="179" t="s">
        <v>67</v>
      </c>
      <c r="BFB806" s="10">
        <f>BEZ806*1.2</f>
        <v>740.4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VLOOKUP(BFF806,$A$879:$F$2635,6,FALSE)</f>
        <v>927</v>
      </c>
      <c r="BFJ806" s="179" t="s">
        <v>67</v>
      </c>
      <c r="BFK806" s="10">
        <f>BFI806*1.2</f>
        <v>1112.3999999999999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VLOOKUP(BFO806,$A$879:$F$2635,6,FALSE)</f>
        <v>927</v>
      </c>
      <c r="BFS806" s="179" t="s">
        <v>67</v>
      </c>
      <c r="BFT806" s="10">
        <f>BFR806*1.2</f>
        <v>1112.3999999999999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VLOOKUP(BFX806,$A$879:$F$2635,6,FALSE)</f>
        <v>927</v>
      </c>
      <c r="BGB806" s="179" t="s">
        <v>67</v>
      </c>
      <c r="BGC806" s="10">
        <f>BGA806*1.2</f>
        <v>1112.3999999999999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VLOOKUP(BGG806,$A$879:$F$2635,6,FALSE)</f>
        <v>627</v>
      </c>
      <c r="BGK806" s="179" t="s">
        <v>67</v>
      </c>
      <c r="BGL806" s="10">
        <f>BGJ806*1.2</f>
        <v>752.4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VLOOKUP(BGP806,$A$879:$F$2635,6,FALSE)</f>
        <v>411</v>
      </c>
      <c r="BGT806" s="179" t="s">
        <v>67</v>
      </c>
      <c r="BGU806" s="10">
        <f>BGS806*1.2</f>
        <v>493.2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VLOOKUP(BGY806,$A$879:$F$2635,6,FALSE)</f>
        <v>141</v>
      </c>
      <c r="BHC806" s="179" t="s">
        <v>67</v>
      </c>
      <c r="BHD806" s="10">
        <f>BHB806*1.2</f>
        <v>169.2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VLOOKUP(B807,$A$879:$F$2635,6,FALSE)</f>
        <v>927</v>
      </c>
      <c r="F807" s="179" t="s">
        <v>69</v>
      </c>
      <c r="G807" s="10">
        <f>E807*1.1</f>
        <v>1019.7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VLOOKUP(K807,$A$879:$F$2635,6,FALSE)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VLOOKUP(T807,$A$879:$F$2635,6,FALSE)</f>
        <v>141</v>
      </c>
      <c r="X807" s="179" t="s">
        <v>69</v>
      </c>
      <c r="Y807" s="10">
        <f>W807*1.1</f>
        <v>155.10000000000002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VLOOKUP(AC807,$A$879:$F$2635,6,FALSE)</f>
        <v>703</v>
      </c>
      <c r="AG807" s="179" t="s">
        <v>69</v>
      </c>
      <c r="AH807" s="10">
        <f>AF807*1.1</f>
        <v>773.30000000000007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VLOOKUP(AL807,$A$879:$F$2635,6,FALSE)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VLOOKUP(AU807,$A$879:$F$2635,6,FALSE)</f>
        <v>617</v>
      </c>
      <c r="AY807" s="179" t="s">
        <v>69</v>
      </c>
      <c r="AZ807" s="10">
        <f>AX807*1.1</f>
        <v>678.7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VLOOKUP(BD807,$A$879:$F$2635,6,FALSE)</f>
        <v>627</v>
      </c>
      <c r="BH807" s="179" t="s">
        <v>69</v>
      </c>
      <c r="BI807" s="10">
        <f>BG807*1.1</f>
        <v>689.7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VLOOKUP(BM807,$A$879:$F$2635,6,FALSE)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VLOOKUP(BV807,$A$879:$F$2635,6,FALSE)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VLOOKUP(CE807,$A$879:$F$2635,6,FALSE)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VLOOKUP(CN807,$A$879:$F$2635,6,FALSE)</f>
        <v>346</v>
      </c>
      <c r="CR807" s="179" t="s">
        <v>69</v>
      </c>
      <c r="CS807" s="10">
        <f>CQ807*1.1</f>
        <v>380.6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VLOOKUP(CW807,$A$879:$F$2635,6,FALSE)</f>
        <v>141</v>
      </c>
      <c r="DA807" s="179" t="s">
        <v>69</v>
      </c>
      <c r="DB807" s="10">
        <f>CZ807*1.1</f>
        <v>155.10000000000002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VLOOKUP(DF807,$A$879:$F$2635,6,FALSE)</f>
        <v>141</v>
      </c>
      <c r="DJ807" s="179" t="s">
        <v>69</v>
      </c>
      <c r="DK807" s="10">
        <f>DI807*1.1</f>
        <v>155.10000000000002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VLOOKUP(DO807,$A$879:$F$2635,6,FALSE)</f>
        <v>141</v>
      </c>
      <c r="DS807" s="179" t="s">
        <v>69</v>
      </c>
      <c r="DT807" s="10">
        <f>DR807*1.1</f>
        <v>155.10000000000002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VLOOKUP(DX807,$A$879:$F$2635,6,FALSE)</f>
        <v>411</v>
      </c>
      <c r="EB807" s="179" t="s">
        <v>69</v>
      </c>
      <c r="EC807" s="10">
        <f>EA807*1.1</f>
        <v>452.1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VLOOKUP(EG807,$A$879:$F$2635,6,FALSE)</f>
        <v>346</v>
      </c>
      <c r="EK807" s="179" t="s">
        <v>69</v>
      </c>
      <c r="EL807" s="10">
        <f>EJ807*1.1</f>
        <v>380.6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VLOOKUP(EP807,$A$879:$F$2635,6,FALSE)</f>
        <v>346</v>
      </c>
      <c r="ET807" s="179" t="s">
        <v>69</v>
      </c>
      <c r="EU807" s="10">
        <f>ES807*1.1</f>
        <v>380.6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VLOOKUP(EY807,$A$879:$F$2635,6,FALSE)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VLOOKUP(FH807,$A$879:$F$2635,6,FALSE)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VLOOKUP(FQ807,$A$879:$F$2635,6,FALSE)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VLOOKUP(FZ807,$A$879:$F$2635,6,FALSE)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VLOOKUP(GI807,$A$879:$F$2635,6,FALSE)</f>
        <v>703</v>
      </c>
      <c r="GM807" s="179" t="s">
        <v>69</v>
      </c>
      <c r="GN807" s="10">
        <f>GL807*1.1</f>
        <v>773.30000000000007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VLOOKUP(GR807,$A$879:$F$2635,6,FALSE)</f>
        <v>627</v>
      </c>
      <c r="GV807" s="179" t="s">
        <v>69</v>
      </c>
      <c r="GW807" s="10">
        <f>GU807*1.1</f>
        <v>689.7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VLOOKUP(HA807,$A$879:$F$2635,6,FALSE)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VLOOKUP(HJ807,$A$879:$F$2635,6,FALSE)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VLOOKUP(HS807,$A$879:$F$2635,6,FALSE)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VLOOKUP(IB807,$A$879:$F$2635,6,FALSE)</f>
        <v>411</v>
      </c>
      <c r="IF807" s="179" t="s">
        <v>69</v>
      </c>
      <c r="IG807" s="10">
        <f>IE807*1.1</f>
        <v>452.1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VLOOKUP(IK807,$A$879:$F$2635,6,FALSE)</f>
        <v>927</v>
      </c>
      <c r="IO807" s="179" t="s">
        <v>69</v>
      </c>
      <c r="IP807" s="10">
        <f>IN807*1.1</f>
        <v>1019.7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VLOOKUP(IT807,$A$879:$F$2635,6,FALSE)</f>
        <v>627</v>
      </c>
      <c r="IX807" s="179" t="s">
        <v>69</v>
      </c>
      <c r="IY807" s="10">
        <f>IW807*1.1</f>
        <v>689.7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VLOOKUP(JC807,$A$879:$F$2635,6,FALSE)</f>
        <v>703</v>
      </c>
      <c r="JG807" s="179" t="s">
        <v>69</v>
      </c>
      <c r="JH807" s="10">
        <f>JF807*1.1</f>
        <v>773.30000000000007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VLOOKUP(JL807,$A$879:$F$2635,6,FALSE)</f>
        <v>703</v>
      </c>
      <c r="JP807" s="179" t="s">
        <v>69</v>
      </c>
      <c r="JQ807" s="10">
        <f>JO807*1.1</f>
        <v>773.30000000000007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VLOOKUP(JU807,$A$879:$F$2635,6,FALSE)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VLOOKUP(KD807,$A$879:$F$2635,6,FALSE)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VLOOKUP(KM807,$A$879:$F$2635,6,FALSE)</f>
        <v>627</v>
      </c>
      <c r="KQ807" s="179" t="s">
        <v>69</v>
      </c>
      <c r="KR807" s="10">
        <f>KP807*1.1</f>
        <v>689.7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VLOOKUP(KV807,$A$879:$F$2635,6,FALSE)</f>
        <v>141</v>
      </c>
      <c r="KZ807" s="179" t="s">
        <v>69</v>
      </c>
      <c r="LA807" s="10">
        <f>KY807*1.1</f>
        <v>155.10000000000002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VLOOKUP(LE807,$A$879:$F$2635,6,FALSE)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VLOOKUP(LN807,$A$879:$F$2635,6,FALSE)</f>
        <v>141</v>
      </c>
      <c r="LR807" s="179" t="s">
        <v>69</v>
      </c>
      <c r="LS807" s="10">
        <f>LQ807*1.1</f>
        <v>155.10000000000002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VLOOKUP(LW807,$A$879:$F$2635,6,FALSE)</f>
        <v>617</v>
      </c>
      <c r="MA807" s="179" t="s">
        <v>69</v>
      </c>
      <c r="MB807" s="10">
        <f>LZ807*1.1</f>
        <v>678.7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VLOOKUP(MF807,$A$879:$F$2635,6,FALSE)</f>
        <v>346</v>
      </c>
      <c r="MJ807" s="179" t="s">
        <v>69</v>
      </c>
      <c r="MK807" s="10">
        <f>MI807*1.1</f>
        <v>380.6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VLOOKUP(MO807,$A$879:$F$2635,6,FALSE)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VLOOKUP(MX807,$A$879:$F$2635,6,FALSE)</f>
        <v>703</v>
      </c>
      <c r="NB807" s="179" t="s">
        <v>69</v>
      </c>
      <c r="NC807" s="10">
        <f>NA807*1.1</f>
        <v>773.30000000000007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VLOOKUP(NG807,$A$879:$F$2635,6,FALSE)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VLOOKUP(NP807,$A$879:$F$2635,6,FALSE)</f>
        <v>703</v>
      </c>
      <c r="NT807" s="179" t="s">
        <v>69</v>
      </c>
      <c r="NU807" s="10">
        <f>NS807*1.1</f>
        <v>773.30000000000007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VLOOKUP(NY807,$A$879:$F$2635,6,FALSE)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VLOOKUP(OH807,$A$879:$F$2635,6,FALSE)</f>
        <v>141</v>
      </c>
      <c r="OL807" s="179" t="s">
        <v>69</v>
      </c>
      <c r="OM807" s="10">
        <f>OK807*1.1</f>
        <v>155.10000000000002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VLOOKUP(OQ807,$A$879:$F$2635,6,FALSE)</f>
        <v>627</v>
      </c>
      <c r="OU807" s="179" t="s">
        <v>69</v>
      </c>
      <c r="OV807" s="10">
        <f>OT807*1.1</f>
        <v>689.7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VLOOKUP(OZ807,$A$879:$F$2635,6,FALSE)</f>
        <v>371</v>
      </c>
      <c r="PD807" s="179" t="s">
        <v>69</v>
      </c>
      <c r="PE807" s="10">
        <f>PC807*1.1</f>
        <v>408.1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VLOOKUP(PI807,$A$879:$F$2635,6,FALSE)</f>
        <v>617</v>
      </c>
      <c r="PM807" s="179" t="s">
        <v>69</v>
      </c>
      <c r="PN807" s="10">
        <f>PL807*1.1</f>
        <v>678.7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VLOOKUP(PR807,$A$879:$F$2635,6,FALSE)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VLOOKUP(QA807,$A$879:$F$2635,6,FALSE)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VLOOKUP(QJ807,$A$879:$F$2635,6,FALSE)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VLOOKUP(QS807,$A$879:$F$2635,6,FALSE)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VLOOKUP(RB807,$A$879:$F$2635,6,FALSE)</f>
        <v>141</v>
      </c>
      <c r="RF807" s="179" t="s">
        <v>69</v>
      </c>
      <c r="RG807" s="10">
        <f>RE807*1.1</f>
        <v>155.10000000000002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VLOOKUP(RK807,$A$879:$F$2635,6,FALSE)</f>
        <v>703</v>
      </c>
      <c r="RO807" s="179" t="s">
        <v>69</v>
      </c>
      <c r="RP807" s="10">
        <f>RN807*1.1</f>
        <v>773.30000000000007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VLOOKUP(RT807,$A$879:$F$2635,6,FALSE)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VLOOKUP(SC807,$A$879:$F$2635,6,FALSE)</f>
        <v>346</v>
      </c>
      <c r="SG807" s="179" t="s">
        <v>69</v>
      </c>
      <c r="SH807" s="10">
        <f>SF807*1.1</f>
        <v>380.6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VLOOKUP(SL807,$A$879:$F$2635,6,FALSE)</f>
        <v>141</v>
      </c>
      <c r="SP807" s="179" t="s">
        <v>69</v>
      </c>
      <c r="SQ807" s="10">
        <f>SO807*1.1</f>
        <v>155.10000000000002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VLOOKUP(SU807,$A$879:$F$2635,6,FALSE)</f>
        <v>617</v>
      </c>
      <c r="SY807" s="179" t="s">
        <v>69</v>
      </c>
      <c r="SZ807" s="10">
        <f>SX807*1.1</f>
        <v>678.7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VLOOKUP(TD807,$A$879:$F$2635,6,FALSE)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VLOOKUP(TM807,$A$879:$F$2635,6,FALSE)</f>
        <v>703</v>
      </c>
      <c r="TQ807" s="179" t="s">
        <v>69</v>
      </c>
      <c r="TR807" s="10">
        <f>TP807*1.1</f>
        <v>773.30000000000007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VLOOKUP(TV807,$A$879:$F$2635,6,FALSE)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VLOOKUP(UE807,$A$879:$F$2635,6,FALSE)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VLOOKUP(UN807,$A$879:$F$2635,6,FALSE)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VLOOKUP(UW807,$A$879:$F$2635,6,FALSE)</f>
        <v>627</v>
      </c>
      <c r="VA807" s="179" t="s">
        <v>69</v>
      </c>
      <c r="VB807" s="10">
        <f>UZ807*1.1</f>
        <v>689.7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VLOOKUP(VF807,$A$879:$F$2635,6,FALSE)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VLOOKUP(VO807,$A$879:$F$2635,6,FALSE)</f>
        <v>411</v>
      </c>
      <c r="VS807" s="179" t="s">
        <v>69</v>
      </c>
      <c r="VT807" s="10">
        <f>VR807*1.1</f>
        <v>452.1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VLOOKUP(VX807,$A$879:$F$2635,6,FALSE)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VLOOKUP(WG807,$A$879:$F$2635,6,FALSE)</f>
        <v>703</v>
      </c>
      <c r="WK807" s="179" t="s">
        <v>69</v>
      </c>
      <c r="WL807" s="10">
        <f>WJ807*1.1</f>
        <v>773.30000000000007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VLOOKUP(WP807,$A$879:$F$2635,6,FALSE)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VLOOKUP(WY807,$A$879:$F$2635,6,FALSE)</f>
        <v>617</v>
      </c>
      <c r="XC807" s="179" t="s">
        <v>69</v>
      </c>
      <c r="XD807" s="10">
        <f>XB807*1.1</f>
        <v>678.7</v>
      </c>
      <c r="XF807" s="239"/>
      <c r="XG807" s="179" t="s">
        <v>74</v>
      </c>
      <c r="XH807" s="370" t="s">
        <v>1789</v>
      </c>
      <c r="XJ807" s="180"/>
      <c r="XK807" s="180">
        <f>VLOOKUP(XH807,$A$879:$F$2635,6,FALSE)</f>
        <v>141</v>
      </c>
      <c r="XL807" s="179" t="s">
        <v>69</v>
      </c>
      <c r="XM807" s="10">
        <f>XK807*1.1</f>
        <v>155.10000000000002</v>
      </c>
      <c r="XO807" s="239"/>
      <c r="XP807" s="179" t="s">
        <v>74</v>
      </c>
      <c r="XQ807" s="360" t="s">
        <v>475</v>
      </c>
      <c r="XS807" s="180"/>
      <c r="XT807" s="180">
        <f>VLOOKUP(XQ807,$A$879:$F$2635,6,FALSE)</f>
        <v>927</v>
      </c>
      <c r="XU807" s="179" t="s">
        <v>69</v>
      </c>
      <c r="XV807" s="10">
        <f>XT807*1.1</f>
        <v>1019.7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VLOOKUP(XZ807,$A$879:$F$2635,6,FALSE)</f>
        <v>411</v>
      </c>
      <c r="YD807" s="179" t="s">
        <v>69</v>
      </c>
      <c r="YE807" s="10">
        <f>YC807*1.1</f>
        <v>452.1</v>
      </c>
      <c r="YG807" s="239"/>
      <c r="YH807" s="179" t="s">
        <v>74</v>
      </c>
      <c r="YI807" s="360" t="s">
        <v>723</v>
      </c>
      <c r="YK807" s="180"/>
      <c r="YL807" s="180">
        <f>VLOOKUP(YI807,$A$879:$F$2635,6,FALSE)</f>
        <v>346</v>
      </c>
      <c r="YM807" s="179" t="s">
        <v>69</v>
      </c>
      <c r="YN807" s="10">
        <f>YL807*1.1</f>
        <v>380.6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VLOOKUP(YR807,$A$879:$F$2635,6,FALSE)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VLOOKUP(ZA807,$A$879:$F$2635,6,FALSE)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VLOOKUP(ZJ807,$A$879:$F$2635,6,FALSE)</f>
        <v>220</v>
      </c>
      <c r="ZN807" s="179" t="s">
        <v>69</v>
      </c>
      <c r="ZO807" s="10">
        <f>ZM807*1.1</f>
        <v>242.00000000000003</v>
      </c>
      <c r="ZQ807" s="239"/>
      <c r="ZR807" s="179" t="s">
        <v>74</v>
      </c>
      <c r="ZS807" s="360" t="s">
        <v>1705</v>
      </c>
      <c r="ZU807" s="180"/>
      <c r="ZV807" s="180">
        <f>VLOOKUP(ZS807,$A$879:$F$2635,6,FALSE)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VLOOKUP(AAB807,$A$879:$F$2635,6,FALSE)</f>
        <v>703</v>
      </c>
      <c r="AAF807" s="179" t="s">
        <v>69</v>
      </c>
      <c r="AAG807" s="10">
        <f>AAE807*1.1</f>
        <v>773.30000000000007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VLOOKUP(AAK807,$A$879:$F$2635,6,FALSE)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VLOOKUP(AAT807,$A$879:$F$2635,6,FALSE)</f>
        <v>627</v>
      </c>
      <c r="AAX807" s="179" t="s">
        <v>69</v>
      </c>
      <c r="AAY807" s="10">
        <f>AAW807*1.1</f>
        <v>689.7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VLOOKUP(ABC807,$A$879:$F$2635,6,FALSE)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VLOOKUP(ABL807,$A$879:$F$2635,6,FALSE)</f>
        <v>371</v>
      </c>
      <c r="ABP807" s="179" t="s">
        <v>69</v>
      </c>
      <c r="ABQ807" s="10">
        <f>ABO807*1.1</f>
        <v>408.1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VLOOKUP(ABU807,$A$879:$F$2635,6,FALSE)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VLOOKUP(ACD807,$A$879:$F$2635,6,FALSE)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VLOOKUP(ACM807,$A$879:$F$2635,6,FALSE)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VLOOKUP(ACV807,$A$879:$F$2635,6,FALSE)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VLOOKUP(ADE807,$A$879:$F$2635,6,FALSE)</f>
        <v>371</v>
      </c>
      <c r="ADI807" s="179" t="s">
        <v>69</v>
      </c>
      <c r="ADJ807" s="10">
        <f>ADH807*1.1</f>
        <v>408.1</v>
      </c>
      <c r="ADL807" s="239"/>
      <c r="ADM807" s="179" t="s">
        <v>74</v>
      </c>
      <c r="ADN807" s="75" t="s">
        <v>183</v>
      </c>
      <c r="ADP807" s="180"/>
      <c r="ADQ807" s="180" t="e">
        <f>VLOOKUP(ADN807,$A$879:$F$2635,6,FALSE)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VLOOKUP(ADW807,$A$879:$F$2635,6,FALSE)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VLOOKUP(AEF807,$A$879:$F$2635,6,FALSE)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VLOOKUP(AEO807,$A$879:$F$2635,6,FALSE)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VLOOKUP(AEX807,$A$879:$F$2635,6,FALSE)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VLOOKUP(AFG807,$A$879:$F$2635,6,FALSE)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VLOOKUP(AFP807,$A$879:$F$2635,6,FALSE)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VLOOKUP(AFY807,$A$879:$F$2635,6,FALSE)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VLOOKUP(AGH807,$A$879:$F$2635,6,FALSE)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VLOOKUP(AGQ807,$A$879:$F$2635,6,FALSE)</f>
        <v>927</v>
      </c>
      <c r="AGU807" s="179" t="s">
        <v>69</v>
      </c>
      <c r="AGV807" s="10">
        <f>AGT807*1.1</f>
        <v>1019.7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VLOOKUP(AGZ807,$A$879:$F$2635,6,FALSE)</f>
        <v>141</v>
      </c>
      <c r="AHD807" s="179" t="s">
        <v>69</v>
      </c>
      <c r="AHE807" s="10">
        <f>AHC807*1.1</f>
        <v>155.10000000000002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VLOOKUP(AHI807,$A$879:$F$2635,6,FALSE)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VLOOKUP(AHR807,$A$879:$F$2635,6,FALSE)</f>
        <v>627</v>
      </c>
      <c r="AHV807" s="179" t="s">
        <v>69</v>
      </c>
      <c r="AHW807" s="10">
        <f>AHU807*1.1</f>
        <v>689.7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VLOOKUP(AIA807,$A$879:$F$2635,6,FALSE)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VLOOKUP(AIJ807,$A$879:$F$2635,6,FALSE)</f>
        <v>346</v>
      </c>
      <c r="AIN807" s="179" t="s">
        <v>69</v>
      </c>
      <c r="AIO807" s="10">
        <f>AIM807*1.1</f>
        <v>380.6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VLOOKUP(AIS807,$A$879:$F$2635,6,FALSE)</f>
        <v>703</v>
      </c>
      <c r="AIW807" s="179" t="s">
        <v>69</v>
      </c>
      <c r="AIX807" s="10">
        <f>AIV807*1.1</f>
        <v>773.30000000000007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VLOOKUP(AJB807,$A$879:$F$2635,6,FALSE)</f>
        <v>927</v>
      </c>
      <c r="AJF807" s="179" t="s">
        <v>69</v>
      </c>
      <c r="AJG807" s="10">
        <f>AJE807*1.1</f>
        <v>1019.7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VLOOKUP(AJK807,$A$879:$F$2635,6,FALSE)</f>
        <v>617</v>
      </c>
      <c r="AJO807" s="179" t="s">
        <v>69</v>
      </c>
      <c r="AJP807" s="10">
        <f>AJN807*1.1</f>
        <v>678.7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VLOOKUP(AJT807,$A$879:$F$2635,6,FALSE)</f>
        <v>220</v>
      </c>
      <c r="AJX807" s="179" t="s">
        <v>69</v>
      </c>
      <c r="AJY807" s="10">
        <f>AJW807*1.1</f>
        <v>242.00000000000003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VLOOKUP(AKC807,$A$879:$F$2635,6,FALSE)</f>
        <v>627</v>
      </c>
      <c r="AKG807" s="179" t="s">
        <v>69</v>
      </c>
      <c r="AKH807" s="10">
        <f>AKF807*1.1</f>
        <v>689.7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VLOOKUP(AKL807,$A$879:$F$2635,6,FALSE)</f>
        <v>703</v>
      </c>
      <c r="AKP807" s="179" t="s">
        <v>69</v>
      </c>
      <c r="AKQ807" s="10">
        <f>AKO807*1.1</f>
        <v>773.30000000000007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VLOOKUP(AKU807,$A$879:$F$2635,6,FALSE)</f>
        <v>141</v>
      </c>
      <c r="AKY807" s="179" t="s">
        <v>69</v>
      </c>
      <c r="AKZ807" s="10">
        <f>AKX807*1.1</f>
        <v>155.10000000000002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VLOOKUP(ALD807,$A$879:$F$2635,6,FALSE)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VLOOKUP(ALM807,$A$879:$F$2635,6,FALSE)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VLOOKUP(ALV807,$A$879:$F$2635,6,FALSE)</f>
        <v>927</v>
      </c>
      <c r="ALZ807" s="179" t="s">
        <v>69</v>
      </c>
      <c r="AMA807" s="10">
        <f>ALY807*1.1</f>
        <v>1019.7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VLOOKUP(AME807,$A$879:$F$2635,6,FALSE)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VLOOKUP(AMN807,$A$879:$F$2635,6,FALSE)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VLOOKUP(AMW807,$A$879:$F$2635,6,FALSE)</f>
        <v>346</v>
      </c>
      <c r="ANA807" s="179" t="s">
        <v>69</v>
      </c>
      <c r="ANB807" s="10">
        <f>AMZ807*1.1</f>
        <v>380.6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VLOOKUP(ANF807,$A$879:$F$2635,6,FALSE)</f>
        <v>411</v>
      </c>
      <c r="ANJ807" s="179" t="s">
        <v>69</v>
      </c>
      <c r="ANK807" s="10">
        <f>ANI807*1.1</f>
        <v>452.1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VLOOKUP(ANO807,$A$879:$F$2635,6,FALSE)</f>
        <v>141</v>
      </c>
      <c r="ANS807" s="179" t="s">
        <v>69</v>
      </c>
      <c r="ANT807" s="10">
        <f>ANR807*1.1</f>
        <v>155.10000000000002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VLOOKUP(ANX807,$A$879:$F$2635,6,FALSE)</f>
        <v>617</v>
      </c>
      <c r="AOB807" s="179" t="s">
        <v>69</v>
      </c>
      <c r="AOC807" s="10">
        <f>AOA807*1.1</f>
        <v>678.7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VLOOKUP(AOG807,$A$879:$F$2635,6,FALSE)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VLOOKUP(AOP807,$A$879:$F$2635,6,FALSE)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VLOOKUP(AOY807,$A$879:$F$2635,6,FALSE)</f>
        <v>141</v>
      </c>
      <c r="APC807" s="179" t="s">
        <v>69</v>
      </c>
      <c r="APD807" s="10">
        <f>APB807*1.1</f>
        <v>155.10000000000002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VLOOKUP(APH807,$A$879:$F$2635,6,FALSE)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VLOOKUP(APQ807,$A$879:$F$2635,6,FALSE)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VLOOKUP(APZ807,$A$879:$F$2635,6,FALSE)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VLOOKUP(AQI807,$A$879:$F$2635,6,FALSE)</f>
        <v>617</v>
      </c>
      <c r="AQM807" s="179" t="s">
        <v>69</v>
      </c>
      <c r="AQN807" s="10">
        <f>AQL807*1.1</f>
        <v>678.7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VLOOKUP(AQR807,$A$879:$F$2635,6,FALSE)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VLOOKUP(ARA807,$A$879:$F$2635,6,FALSE)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VLOOKUP(ARJ807,$A$879:$F$2635,6,FALSE)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VLOOKUP(ARS807,$A$879:$F$2635,6,FALSE)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VLOOKUP(ASB807,$A$879:$F$2635,6,FALSE)</f>
        <v>617</v>
      </c>
      <c r="ASF807" s="179" t="s">
        <v>69</v>
      </c>
      <c r="ASG807" s="10">
        <f>ASE807*1.1</f>
        <v>678.7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VLOOKUP(ASK807,$A$879:$F$2635,6,FALSE)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VLOOKUP(AST807,$A$879:$F$2635,6,FALSE)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VLOOKUP(ATC807,$A$879:$F$2635,6,FALSE)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VLOOKUP(ATL807,$A$879:$F$2635,6,FALSE)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VLOOKUP(ATU807,$A$879:$F$2635,6,FALSE)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VLOOKUP(AUD807,$A$879:$F$2635,6,FALSE)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VLOOKUP(AUM807,$A$879:$F$2635,6,FALSE)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VLOOKUP(AUV807,$A$879:$F$2635,6,FALSE)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VLOOKUP(AVE807,$A$879:$F$2635,6,FALSE)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VLOOKUP(AVN807,$A$879:$F$2635,6,FALSE)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VLOOKUP(AVW807,$A$879:$F$2635,6,FALSE)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VLOOKUP(AWF807,$A$879:$F$2635,6,FALSE)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VLOOKUP(AWO807,$A$879:$F$2635,6,FALSE)</f>
        <v>617</v>
      </c>
      <c r="AWS807" s="179" t="s">
        <v>69</v>
      </c>
      <c r="AWT807" s="10">
        <f>AWR807*1.1</f>
        <v>678.7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VLOOKUP(AWX807,$A$879:$F$2635,6,FALSE)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VLOOKUP(AXG807,$A$879:$F$2635,6,FALSE)</f>
        <v>141</v>
      </c>
      <c r="AXK807" s="179" t="s">
        <v>69</v>
      </c>
      <c r="AXL807" s="10">
        <f>AXJ807*1.1</f>
        <v>155.10000000000002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VLOOKUP(AXP807,$A$879:$F$2635,6,FALSE)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VLOOKUP(AXY807,$A$879:$F$2635,6,FALSE)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VLOOKUP(AYH807,$A$879:$F$2635,6,FALSE)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VLOOKUP(AYQ807,$A$879:$F$2635,6,FALSE)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VLOOKUP(AYZ807,$A$879:$F$2635,6,FALSE)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VLOOKUP(AZI807,$A$879:$F$2635,6,FALSE)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VLOOKUP(AZR807,$A$879:$F$2635,6,FALSE)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VLOOKUP(BAA807,$A$879:$F$2635,6,FALSE)</f>
        <v>927</v>
      </c>
      <c r="BAE807" s="179" t="s">
        <v>69</v>
      </c>
      <c r="BAF807" s="10">
        <f>BAD807*1.1</f>
        <v>1019.7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VLOOKUP(BAJ807,$A$879:$F$2635,6,FALSE)</f>
        <v>627</v>
      </c>
      <c r="BAN807" s="179" t="s">
        <v>69</v>
      </c>
      <c r="BAO807" s="10">
        <f>BAM807*1.1</f>
        <v>689.7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VLOOKUP(BAS807,$A$879:$F$2635,6,FALSE)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VLOOKUP(BBB807,$A$879:$F$2635,6,FALSE)</f>
        <v>411</v>
      </c>
      <c r="BBF807" s="179" t="s">
        <v>69</v>
      </c>
      <c r="BBG807" s="10">
        <f>BBE807*1.1</f>
        <v>452.1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VLOOKUP(BBK807,$A$879:$F$2635,6,FALSE)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VLOOKUP(BBT807,$A$879:$F$2635,6,FALSE)</f>
        <v>141</v>
      </c>
      <c r="BBX807" s="179" t="s">
        <v>69</v>
      </c>
      <c r="BBY807" s="10">
        <f>BBW807*1.1</f>
        <v>155.10000000000002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VLOOKUP(BCC807,$A$879:$F$2635,6,FALSE)</f>
        <v>141</v>
      </c>
      <c r="BCG807" s="179" t="s">
        <v>69</v>
      </c>
      <c r="BCH807" s="10">
        <f>BCF807*1.1</f>
        <v>155.10000000000002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VLOOKUP(BCL807,$A$879:$F$2635,6,FALSE)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VLOOKUP(BCU807,$A$879:$F$2635,6,FALSE)</f>
        <v>627</v>
      </c>
      <c r="BCY807" s="179" t="s">
        <v>69</v>
      </c>
      <c r="BCZ807" s="10">
        <f>BCX807*1.1</f>
        <v>689.7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VLOOKUP(BDD807,$A$879:$F$2635,6,FALSE)</f>
        <v>617</v>
      </c>
      <c r="BDH807" s="179" t="s">
        <v>69</v>
      </c>
      <c r="BDI807" s="10">
        <f>BDG807*1.1</f>
        <v>678.7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VLOOKUP(BDM807,$A$879:$F$2635,6,FALSE)</f>
        <v>220</v>
      </c>
      <c r="BDQ807" s="179" t="s">
        <v>69</v>
      </c>
      <c r="BDR807" s="10">
        <f>BDP807*1.1</f>
        <v>242.00000000000003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VLOOKUP(BDV807,$A$879:$F$2635,6,FALSE)</f>
        <v>141</v>
      </c>
      <c r="BDZ807" s="179" t="s">
        <v>69</v>
      </c>
      <c r="BEA807" s="10">
        <f>BDY807*1.1</f>
        <v>155.10000000000002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VLOOKUP(BEE807,$A$879:$F$2635,6,FALSE)</f>
        <v>703</v>
      </c>
      <c r="BEI807" s="179" t="s">
        <v>69</v>
      </c>
      <c r="BEJ807" s="10">
        <f>BEH807*1.1</f>
        <v>773.30000000000007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VLOOKUP(BEN807,$A$879:$F$2635,6,FALSE)</f>
        <v>141</v>
      </c>
      <c r="BER807" s="179" t="s">
        <v>69</v>
      </c>
      <c r="BES807" s="10">
        <f>BEQ807*1.1</f>
        <v>155.10000000000002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VLOOKUP(BEW807,$A$879:$F$2635,6,FALSE)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VLOOKUP(BFF807,$A$879:$F$2635,6,FALSE)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VLOOKUP(BFO807,$A$879:$F$2635,6,FALSE)</f>
        <v>141</v>
      </c>
      <c r="BFS807" s="179" t="s">
        <v>69</v>
      </c>
      <c r="BFT807" s="10">
        <f>BFR807*1.1</f>
        <v>155.10000000000002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VLOOKUP(BFX807,$A$879:$F$2635,6,FALSE)</f>
        <v>411</v>
      </c>
      <c r="BGB807" s="179" t="s">
        <v>69</v>
      </c>
      <c r="BGC807" s="10">
        <f>BGA807*1.1</f>
        <v>452.1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VLOOKUP(BGG807,$A$879:$F$2635,6,FALSE)</f>
        <v>617</v>
      </c>
      <c r="BGK807" s="179" t="s">
        <v>69</v>
      </c>
      <c r="BGL807" s="10">
        <f>BGJ807*1.1</f>
        <v>678.7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VLOOKUP(BGP807,$A$879:$F$2635,6,FALSE)</f>
        <v>141</v>
      </c>
      <c r="BGT807" s="179" t="s">
        <v>69</v>
      </c>
      <c r="BGU807" s="10">
        <f>BGS807*1.1</f>
        <v>155.10000000000002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VLOOKUP(BGY807,$A$879:$F$2635,6,FALSE)</f>
        <v>617</v>
      </c>
      <c r="BHC807" s="179" t="s">
        <v>69</v>
      </c>
      <c r="BHD807" s="10">
        <f>BHB807*1.1</f>
        <v>678.7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3546.8999999999996</v>
      </c>
      <c r="I808" s="233"/>
      <c r="J808" s="179"/>
      <c r="K808" s="436"/>
      <c r="M808" s="179"/>
      <c r="N808" s="179"/>
      <c r="O808" s="179"/>
      <c r="P808" s="10"/>
      <c r="Q808" s="10">
        <f>SUM(P803:P807)</f>
        <v>3997.5</v>
      </c>
      <c r="R808" s="233"/>
      <c r="S808" s="179"/>
      <c r="T808" s="436"/>
      <c r="V808" s="179"/>
      <c r="W808" s="179"/>
      <c r="X808" s="179"/>
      <c r="Y808" s="10"/>
      <c r="Z808" s="10">
        <f>SUM(Y803:Y807)</f>
        <v>3479.6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4132.3999999999996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3470.7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4229.8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4686.3999999999996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3465.9999999999995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4066.3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4140.3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3434.0999999999995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4045.4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4179.6000000000004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3446.5999999999995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4291.3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2815.7999999999997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3172.8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3051.1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3621.3999999999996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4362.8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3710.2000000000003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3845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3052.9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3772.1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3084.3999999999996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4322.3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3980.8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3720.8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4109.8999999999996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4640.6000000000004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3463.6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3694.3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3777.6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4376.7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4072.5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2988.7999999999997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4703.6000000000004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3319.8999999999996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3352.6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3683.2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3295.3999999999996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3443.0999999999995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3054.3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4309.3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3088.8999999999996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3410.9999999999995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3168.2999999999997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2200.8000000000002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3500.2000000000003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3882.2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3785.7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4712.2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3072.2000000000003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2980.2999999999997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1787.1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3114.2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2083.8000000000002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3861.2000000000003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3136.6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3287.5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2722.4999999999995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4136.6000000000004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2920.3999999999996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4051.4999999999995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2641.2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3020.2999999999997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3905.5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4031.8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3736.7000000000003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3887.1000000000004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3039.2999999999997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2990.2000000000003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3035.4999999999995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2617.1999999999998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4153.7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3947.7000000000003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3580.3999999999996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3615.9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3584.8999999999996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3985.8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3320.6999999999994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3810.9999999999995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3660.3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3393.3999999999996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3253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2824.7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3573.5999999999995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4447.3999999999996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4188.6000000000004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3118.7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3670.2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3886.2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4512.3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3690.8999999999996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3923.6000000000004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3244.3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4044.7000000000003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3490.3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2647.2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4170.9000000000005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4376.5999999999995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3053.6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4226.4999999999991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3371.5999999999995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2807.5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3977.7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3526.6999999999994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4025.3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4676.7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3967.2000000000007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4119.9000000000005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2842.6000000000004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3259.6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3621.9999999999995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2994.2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3263.3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3529.8999999999996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4430.7000000000007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4196.5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3540.2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3366.4999999999995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3409.1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1940.5000000000002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3086.1000000000004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3821.8999999999996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4250.2000000000007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3458.1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2694.8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3094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3578.5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3894.7999999999997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3606.1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4291.3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3364.2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3657.7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4028.8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VLOOKUP(B809,$A$879:$F$2635,6,FALSE)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VLOOKUP(K809,$A$879:$F$2635,6,FALSE)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VLOOKUP(T809,$A$879:$F$2635,6,FALSE)</f>
        <v>352</v>
      </c>
      <c r="X809" s="179" t="s">
        <v>61</v>
      </c>
      <c r="Y809" s="10">
        <f>W809*1.5*V809</f>
        <v>528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VLOOKUP(AC809,$A$879:$F$2635,6,FALSE)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VLOOKUP(AL809,$A$879:$F$2635,6,FALSE)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VLOOKUP(AU809,$A$879:$F$2635,6,FALSE)</f>
        <v>352</v>
      </c>
      <c r="AY809" s="179" t="s">
        <v>61</v>
      </c>
      <c r="AZ809" s="10">
        <f>AX809*1.5*AW809</f>
        <v>528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VLOOKUP(BD809,$A$879:$F$2635,6,FALSE)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VLOOKUP(BM809,$A$879:$F$2635,6,FALSE)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VLOOKUP(BV809,$A$879:$F$2635,6,FALSE)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VLOOKUP(CE809,$A$879:$F$2635,6,FALSE)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VLOOKUP(CN809,$A$879:$F$2635,6,FALSE)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VLOOKUP(CW809,$A$879:$F$2635,6,FALSE)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VLOOKUP(DF809,$A$879:$F$2635,6,FALSE)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VLOOKUP(DO809,$A$879:$F$2635,6,FALSE)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VLOOKUP(DX809,$A$879:$F$2635,6,FALSE)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VLOOKUP(EG809,$A$879:$F$2635,6,FALSE)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VLOOKUP(EP809,$A$879:$F$2635,6,FALSE)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VLOOKUP(EY809,$A$879:$F$2635,6,FALSE)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VLOOKUP(FH809,$A$879:$F$2635,6,FALSE)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VLOOKUP(FQ809,$A$879:$F$2635,6,FALSE)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VLOOKUP(FZ809,$A$879:$F$2635,6,FALSE)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VLOOKUP(GI809,$A$879:$F$2635,6,FALSE)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VLOOKUP(GR809,$A$879:$F$2635,6,FALSE)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VLOOKUP(HA809,$A$879:$F$2635,6,FALSE)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VLOOKUP(HJ809,$A$879:$F$2635,6,FALSE)</f>
        <v>252</v>
      </c>
      <c r="HN809" s="179" t="s">
        <v>61</v>
      </c>
      <c r="HO809" s="10">
        <f>HM809*1.5*HL809</f>
        <v>378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VLOOKUP(HS809,$A$879:$F$2635,6,FALSE)</f>
        <v>1037</v>
      </c>
      <c r="HW809" s="179" t="s">
        <v>61</v>
      </c>
      <c r="HX809" s="10">
        <f>HV809*1.5*HU809</f>
        <v>1555.5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VLOOKUP(IB809,$A$879:$F$2635,6,FALSE)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VLOOKUP(IK809,$A$879:$F$2635,6,FALSE)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VLOOKUP(IT809,$A$879:$F$2635,6,FALSE)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VLOOKUP(JC809,$A$879:$F$2635,6,FALSE)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VLOOKUP(JL809,$A$879:$F$2635,6,FALSE)</f>
        <v>352</v>
      </c>
      <c r="JP809" s="179" t="s">
        <v>61</v>
      </c>
      <c r="JQ809" s="10">
        <f>JO809*1.5*JN809</f>
        <v>528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VLOOKUP(JU809,$A$879:$F$2635,6,FALSE)</f>
        <v>352</v>
      </c>
      <c r="JY809" s="179" t="s">
        <v>61</v>
      </c>
      <c r="JZ809" s="10">
        <f>JX809*1.5*JW809</f>
        <v>528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VLOOKUP(KD809,$A$879:$F$2635,6,FALSE)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VLOOKUP(KM809,$A$879:$F$2635,6,FALSE)</f>
        <v>903</v>
      </c>
      <c r="KQ809" s="179" t="s">
        <v>61</v>
      </c>
      <c r="KR809" s="10">
        <f>KP809*1.5*KO809</f>
        <v>1354.5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VLOOKUP(KV809,$A$879:$F$2635,6,FALSE)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VLOOKUP(LE809,$A$879:$F$2635,6,FALSE)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VLOOKUP(LN809,$A$879:$F$2635,6,FALSE)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VLOOKUP(LW809,$A$879:$F$2635,6,FALSE)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VLOOKUP(MF809,$A$879:$F$2635,6,FALSE)</f>
        <v>1037</v>
      </c>
      <c r="MJ809" s="179" t="s">
        <v>61</v>
      </c>
      <c r="MK809" s="10">
        <f>MI809*1.5*MH809</f>
        <v>1555.5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VLOOKUP(MO809,$A$879:$F$2635,6,FALSE)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VLOOKUP(MX809,$A$879:$F$2635,6,FALSE)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VLOOKUP(NG809,$A$879:$F$2635,6,FALSE)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VLOOKUP(NP809,$A$879:$F$2635,6,FALSE)</f>
        <v>1037</v>
      </c>
      <c r="NT809" s="179" t="s">
        <v>61</v>
      </c>
      <c r="NU809" s="10">
        <f>NS809*1.5*NR809</f>
        <v>1555.5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VLOOKUP(NY809,$A$879:$F$2635,6,FALSE)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VLOOKUP(OH809,$A$879:$F$2635,6,FALSE)</f>
        <v>137</v>
      </c>
      <c r="OL809" s="179" t="s">
        <v>61</v>
      </c>
      <c r="OM809" s="10">
        <f>OK809*1.5*OJ809</f>
        <v>267.15000000000003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VLOOKUP(OQ809,$A$879:$F$2635,6,FALSE)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VLOOKUP(OZ809,$A$879:$F$2635,6,FALSE)</f>
        <v>903</v>
      </c>
      <c r="PD809" s="179" t="s">
        <v>61</v>
      </c>
      <c r="PE809" s="10">
        <f>PC809*1.5*PB809</f>
        <v>1354.5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VLOOKUP(PI809,$A$879:$F$2635,6,FALSE)</f>
        <v>352</v>
      </c>
      <c r="PM809" s="179" t="s">
        <v>61</v>
      </c>
      <c r="PN809" s="10">
        <f>PL809*1.5*PK809</f>
        <v>528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VLOOKUP(PR809,$A$879:$F$2635,6,FALSE)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VLOOKUP(QA809,$A$879:$F$2635,6,FALSE)</f>
        <v>1037</v>
      </c>
      <c r="QE809" s="179" t="s">
        <v>61</v>
      </c>
      <c r="QF809" s="10">
        <f>QD809*1.5*QC809</f>
        <v>1555.5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VLOOKUP(QJ809,$A$879:$F$2635,6,FALSE)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VLOOKUP(QS809,$A$879:$F$2635,6,FALSE)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VLOOKUP(RB809,$A$879:$F$2635,6,FALSE)</f>
        <v>352</v>
      </c>
      <c r="RF809" s="179" t="s">
        <v>61</v>
      </c>
      <c r="RG809" s="10">
        <f>RE809*1.5*RD809</f>
        <v>686.4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VLOOKUP(RK809,$A$879:$F$2635,6,FALSE)</f>
        <v>352</v>
      </c>
      <c r="RO809" s="179" t="s">
        <v>61</v>
      </c>
      <c r="RP809" s="10">
        <f>RN809*1.5*RM809</f>
        <v>528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VLOOKUP(RT809,$A$879:$F$2635,6,FALSE)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VLOOKUP(SC809,$A$879:$F$2635,6,FALSE)</f>
        <v>352</v>
      </c>
      <c r="SG809" s="179" t="s">
        <v>61</v>
      </c>
      <c r="SH809" s="10">
        <f>SF809*1.5*SE809</f>
        <v>528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VLOOKUP(SL809,$A$879:$F$2635,6,FALSE)</f>
        <v>1037</v>
      </c>
      <c r="SP809" s="179" t="s">
        <v>61</v>
      </c>
      <c r="SQ809" s="10">
        <f>SO809*1.5*SN809</f>
        <v>1555.5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VLOOKUP(SU809,$A$879:$F$2635,6,FALSE)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VLOOKUP(TD809,$A$879:$F$2635,6,FALSE)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VLOOKUP(TM809,$A$879:$F$2635,6,FALSE)</f>
        <v>1037</v>
      </c>
      <c r="TQ809" s="179" t="s">
        <v>61</v>
      </c>
      <c r="TR809" s="10">
        <f>TP809*1.5*TO809</f>
        <v>1555.5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VLOOKUP(TV809,$A$879:$F$2635,6,FALSE)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VLOOKUP(UE809,$A$879:$F$2635,6,FALSE)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VLOOKUP(UN809,$A$879:$F$2635,6,FALSE)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VLOOKUP(UW809,$A$879:$F$2635,6,FALSE)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VLOOKUP(VF809,$A$879:$F$2635,6,FALSE)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VLOOKUP(VO809,$A$879:$F$2635,6,FALSE)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VLOOKUP(VX809,$A$879:$F$2635,6,FALSE)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VLOOKUP(WG809,$A$879:$F$2635,6,FALSE)</f>
        <v>352</v>
      </c>
      <c r="WK809" s="179" t="s">
        <v>61</v>
      </c>
      <c r="WL809" s="10">
        <f>WJ809*1.5*WI809</f>
        <v>528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VLOOKUP(WP809,$A$879:$F$2635,6,FALSE)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VLOOKUP(WY809,$A$879:$F$2635,6,FALSE)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VLOOKUP(XH809,$A$879:$F$2635,6,FALSE)</f>
        <v>352</v>
      </c>
      <c r="XL809" s="179" t="s">
        <v>61</v>
      </c>
      <c r="XM809" s="10">
        <f>XK809*1.5*XJ809</f>
        <v>686.4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VLOOKUP(XQ809,$A$879:$F$2635,6,FALSE)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VLOOKUP(XZ809,$A$879:$F$2635,6,FALSE)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VLOOKUP(YI809,$A$879:$F$2635,6,FALSE)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VLOOKUP(YR809,$A$879:$F$2635,6,FALSE)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VLOOKUP(ZA809,$A$879:$F$2635,6,FALSE)</f>
        <v>341</v>
      </c>
      <c r="ZE809" s="179" t="s">
        <v>61</v>
      </c>
      <c r="ZF809" s="10">
        <f>ZD809*1.5*ZC809</f>
        <v>511.5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VLOOKUP(ZJ809,$A$879:$F$2635,6,FALSE)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VLOOKUP(ZS809,$A$879:$F$2635,6,FALSE)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VLOOKUP(AAB809,$A$879:$F$2635,6,FALSE)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VLOOKUP(AAK809,$A$879:$F$2635,6,FALSE)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VLOOKUP(AAT809,$A$879:$F$2635,6,FALSE)</f>
        <v>352</v>
      </c>
      <c r="AAX809" s="179" t="s">
        <v>61</v>
      </c>
      <c r="AAY809" s="10">
        <f>AAW809*1.5*AAV809</f>
        <v>528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VLOOKUP(ABC809,$A$879:$F$2635,6,FALSE)</f>
        <v>60</v>
      </c>
      <c r="ABG809" s="179" t="s">
        <v>61</v>
      </c>
      <c r="ABH809" s="10">
        <f>ABF809*1.5*ABE809</f>
        <v>90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VLOOKUP(ABL809,$A$879:$F$2635,6,FALSE)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VLOOKUP(ABU809,$A$879:$F$2635,6,FALSE)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VLOOKUP(ACD809,$A$879:$F$2635,6,FALSE)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VLOOKUP(ACM809,$A$879:$F$2635,6,FALSE)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VLOOKUP(ACV809,$A$879:$F$2635,6,FALSE)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VLOOKUP(ADE809,$A$879:$F$2635,6,FALSE)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VLOOKUP(ADN809,$A$879:$F$2635,6,FALSE)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VLOOKUP(ADW809,$A$879:$F$2635,6,FALSE)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VLOOKUP(AEF809,$A$879:$F$2635,6,FALSE)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VLOOKUP(AEO809,$A$879:$F$2635,6,FALSE)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VLOOKUP(AEX809,$A$879:$F$2635,6,FALSE)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VLOOKUP(AFG809,$A$879:$F$2635,6,FALSE)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VLOOKUP(AFP809,$A$879:$F$2635,6,FALSE)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VLOOKUP(AFY809,$A$879:$F$2635,6,FALSE)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VLOOKUP(AGH809,$A$879:$F$2635,6,FALSE)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VLOOKUP(AGQ809,$A$879:$F$2635,6,FALSE)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VLOOKUP(AGZ809,$A$879:$F$2635,6,FALSE)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VLOOKUP(AHI809,$A$879:$F$2635,6,FALSE)</f>
        <v>1037</v>
      </c>
      <c r="AHM809" s="179" t="s">
        <v>61</v>
      </c>
      <c r="AHN809" s="10">
        <f>AHL809*1.5*AHK809</f>
        <v>1555.5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VLOOKUP(AHR809,$A$879:$F$2635,6,FALSE)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VLOOKUP(AIA809,$A$879:$F$2635,6,FALSE)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VLOOKUP(AIJ809,$A$879:$F$2635,6,FALSE)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VLOOKUP(AIS809,$A$879:$F$2635,6,FALSE)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VLOOKUP(AJB809,$A$879:$F$2635,6,FALSE)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VLOOKUP(AJK809,$A$879:$F$2635,6,FALSE)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VLOOKUP(AJT809,$A$879:$F$2635,6,FALSE)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VLOOKUP(AKC809,$A$879:$F$2635,6,FALSE)</f>
        <v>1037</v>
      </c>
      <c r="AKG809" s="179" t="s">
        <v>61</v>
      </c>
      <c r="AKH809" s="10">
        <f>AKF809*1.5*AKE809</f>
        <v>1555.5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VLOOKUP(AKL809,$A$879:$F$2635,6,FALSE)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VLOOKUP(AKU809,$A$879:$F$2635,6,FALSE)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VLOOKUP(ALD809,$A$879:$F$2635,6,FALSE)</f>
        <v>252</v>
      </c>
      <c r="ALH809" s="179" t="s">
        <v>61</v>
      </c>
      <c r="ALI809" s="10">
        <f>ALG809*1.5*ALF809</f>
        <v>378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VLOOKUP(ALM809,$A$879:$F$2635,6,FALSE)</f>
        <v>252</v>
      </c>
      <c r="ALQ809" s="179" t="s">
        <v>61</v>
      </c>
      <c r="ALR809" s="10">
        <f>ALP809*1.5*ALO809</f>
        <v>378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VLOOKUP(ALV809,$A$879:$F$2635,6,FALSE)</f>
        <v>1037</v>
      </c>
      <c r="ALZ809" s="179" t="s">
        <v>61</v>
      </c>
      <c r="AMA809" s="10">
        <f>ALY809*1.5*ALX809</f>
        <v>1555.5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VLOOKUP(AME809,$A$879:$F$2635,6,FALSE)</f>
        <v>1037</v>
      </c>
      <c r="AMI809" s="179" t="s">
        <v>61</v>
      </c>
      <c r="AMJ809" s="10">
        <f>AMH809*1.5*AMG809</f>
        <v>1555.5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VLOOKUP(AMN809,$A$879:$F$2635,6,FALSE)</f>
        <v>252</v>
      </c>
      <c r="AMR809" s="179" t="s">
        <v>61</v>
      </c>
      <c r="AMS809" s="10">
        <f>AMQ809*1.5*AMP809</f>
        <v>378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VLOOKUP(AMW809,$A$879:$F$2635,6,FALSE)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VLOOKUP(ANF809,$A$879:$F$2635,6,FALSE)</f>
        <v>352</v>
      </c>
      <c r="ANJ809" s="179" t="s">
        <v>61</v>
      </c>
      <c r="ANK809" s="10">
        <f>ANI809*1.5*ANH809</f>
        <v>528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VLOOKUP(ANO809,$A$879:$F$2635,6,FALSE)</f>
        <v>1037</v>
      </c>
      <c r="ANS809" s="179" t="s">
        <v>61</v>
      </c>
      <c r="ANT809" s="10">
        <f>ANR809*1.5*ANQ809</f>
        <v>1555.5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VLOOKUP(ANX809,$A$879:$F$2635,6,FALSE)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VLOOKUP(AOG809,$A$879:$F$2635,6,FALSE)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VLOOKUP(AOP809,$A$879:$F$2635,6,FALSE)</f>
        <v>137</v>
      </c>
      <c r="AOT809" s="179" t="s">
        <v>61</v>
      </c>
      <c r="AOU809" s="10">
        <f>AOS809*1.5*AOR809</f>
        <v>205.5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VLOOKUP(AOY809,$A$879:$F$2635,6,FALSE)</f>
        <v>352</v>
      </c>
      <c r="APC809" s="179" t="s">
        <v>61</v>
      </c>
      <c r="APD809" s="10">
        <f>APB809*1.5*APA809</f>
        <v>528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VLOOKUP(APH809,$A$879:$F$2635,6,FALSE)</f>
        <v>352</v>
      </c>
      <c r="APL809" s="179" t="s">
        <v>61</v>
      </c>
      <c r="APM809" s="10">
        <f>APK809*1.5*APJ809</f>
        <v>528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VLOOKUP(APQ809,$A$879:$F$2635,6,FALSE)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VLOOKUP(APZ809,$A$879:$F$2635,6,FALSE)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VLOOKUP(AQI809,$A$879:$F$2635,6,FALSE)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VLOOKUP(AQR809,$A$879:$F$2635,6,FALSE)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VLOOKUP(ARA809,$A$879:$F$2635,6,FALSE)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VLOOKUP(ARJ809,$A$879:$F$2635,6,FALSE)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VLOOKUP(ARS809,$A$879:$F$2635,6,FALSE)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VLOOKUP(ASB809,$A$879:$F$2635,6,FALSE)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VLOOKUP(ASK809,$A$879:$F$2635,6,FALSE)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VLOOKUP(AST809,$A$879:$F$2635,6,FALSE)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VLOOKUP(ATC809,$A$879:$F$2635,6,FALSE)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VLOOKUP(ATL809,$A$879:$F$2635,6,FALSE)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VLOOKUP(ATU809,$A$879:$F$2635,6,FALSE)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VLOOKUP(AUD809,$A$879:$F$2635,6,FALSE)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VLOOKUP(AUM809,$A$879:$F$2635,6,FALSE)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VLOOKUP(AUV809,$A$879:$F$2635,6,FALSE)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VLOOKUP(AVE809,$A$879:$F$2635,6,FALSE)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VLOOKUP(AVN809,$A$879:$F$2635,6,FALSE)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VLOOKUP(AVW809,$A$879:$F$2635,6,FALSE)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VLOOKUP(AWF809,$A$879:$F$2635,6,FALSE)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VLOOKUP(AWO809,$A$879:$F$2635,6,FALSE)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VLOOKUP(AWX809,$A$879:$F$2635,6,FALSE)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VLOOKUP(AXG809,$A$879:$F$2635,6,FALSE)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VLOOKUP(AXP809,$A$879:$F$2635,6,FALSE)</f>
        <v>231</v>
      </c>
      <c r="AXT809" s="179" t="s">
        <v>61</v>
      </c>
      <c r="AXU809" s="10">
        <f>AXS809*1.5*AXR809</f>
        <v>346.5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VLOOKUP(AXY809,$A$879:$F$2635,6,FALSE)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VLOOKUP(AYH809,$A$879:$F$2635,6,FALSE)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VLOOKUP(AYQ809,$A$879:$F$2635,6,FALSE)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VLOOKUP(AYZ809,$A$879:$F$2635,6,FALSE)</f>
        <v>352</v>
      </c>
      <c r="AZD809" s="179" t="s">
        <v>61</v>
      </c>
      <c r="AZE809" s="10">
        <f>AZC809*1.5*AZB809</f>
        <v>528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VLOOKUP(AZI809,$A$879:$F$2635,6,FALSE)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VLOOKUP(AZR809,$A$879:$F$2635,6,FALSE)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VLOOKUP(BAA809,$A$879:$F$2635,6,FALSE)</f>
        <v>352</v>
      </c>
      <c r="BAE809" s="179" t="s">
        <v>61</v>
      </c>
      <c r="BAF809" s="10">
        <f>BAD809*1.5*BAC809</f>
        <v>528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VLOOKUP(BAJ809,$A$879:$F$2635,6,FALSE)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VLOOKUP(BAS809,$A$879:$F$2635,6,FALSE)</f>
        <v>341</v>
      </c>
      <c r="BAW809" s="179" t="s">
        <v>61</v>
      </c>
      <c r="BAX809" s="10">
        <f>BAV809*1.5*BAU809</f>
        <v>511.5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VLOOKUP(BBB809,$A$879:$F$2635,6,FALSE)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VLOOKUP(BBK809,$A$879:$F$2635,6,FALSE)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VLOOKUP(BBT809,$A$879:$F$2635,6,FALSE)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VLOOKUP(BCC809,$A$879:$F$2635,6,FALSE)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VLOOKUP(BCL809,$A$879:$F$2635,6,FALSE)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VLOOKUP(BCU809,$A$879:$F$2635,6,FALSE)</f>
        <v>352</v>
      </c>
      <c r="BCY809" s="179" t="s">
        <v>61</v>
      </c>
      <c r="BCZ809" s="10">
        <f>BCX809*1.5*BCW809</f>
        <v>528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VLOOKUP(BDD809,$A$879:$F$2635,6,FALSE)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VLOOKUP(BDM809,$A$879:$F$2635,6,FALSE)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VLOOKUP(BDV809,$A$879:$F$2635,6,FALSE)</f>
        <v>352</v>
      </c>
      <c r="BDZ809" s="179" t="s">
        <v>61</v>
      </c>
      <c r="BEA809" s="10">
        <f>BDY809*1.5*BDX809</f>
        <v>528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VLOOKUP(BEE809,$A$879:$F$2635,6,FALSE)</f>
        <v>252</v>
      </c>
      <c r="BEI809" s="179" t="s">
        <v>61</v>
      </c>
      <c r="BEJ809" s="10">
        <f>BEH809*1.5*BEG809</f>
        <v>491.40000000000003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VLOOKUP(BEN809,$A$879:$F$2635,6,FALSE)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VLOOKUP(BEW809,$A$879:$F$2635,6,FALSE)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VLOOKUP(BFF809,$A$879:$F$2635,6,FALSE)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VLOOKUP(BFO809,$A$879:$F$2635,6,FALSE)</f>
        <v>352</v>
      </c>
      <c r="BFS809" s="179" t="s">
        <v>61</v>
      </c>
      <c r="BFT809" s="10">
        <f>BFR809*1.5*BFQ809</f>
        <v>528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VLOOKUP(BFX809,$A$879:$F$2635,6,FALSE)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VLOOKUP(BGG809,$A$879:$F$2635,6,FALSE)</f>
        <v>1037</v>
      </c>
      <c r="BGK809" s="179" t="s">
        <v>61</v>
      </c>
      <c r="BGL809" s="10">
        <f>BGJ809*1.5*BGI809</f>
        <v>1555.5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VLOOKUP(BGP809,$A$879:$F$2635,6,FALSE)</f>
        <v>252</v>
      </c>
      <c r="BGT809" s="179" t="s">
        <v>61</v>
      </c>
      <c r="BGU809" s="10">
        <f>BGS809*1.5*BGR809</f>
        <v>378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VLOOKUP(BGY809,$A$879:$F$2635,6,FALSE)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VLOOKUP(B810,$A$879:$F$2635,6,FALSE)</f>
        <v>352</v>
      </c>
      <c r="F810" s="179" t="s">
        <v>63</v>
      </c>
      <c r="G810" s="10">
        <f>E810*1.4</f>
        <v>492.79999999999995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VLOOKUP(K810,$A$879:$F$2635,6,FALSE)</f>
        <v>1037</v>
      </c>
      <c r="O810" s="179" t="s">
        <v>63</v>
      </c>
      <c r="P810" s="10">
        <f>N810*1.4</f>
        <v>1451.8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VLOOKUP(T810,$A$879:$F$2635,6,FALSE)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VLOOKUP(AC810,$A$879:$F$2635,6,FALSE)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VLOOKUP(AL810,$A$879:$F$2635,6,FALSE)</f>
        <v>352</v>
      </c>
      <c r="AP810" s="179" t="s">
        <v>63</v>
      </c>
      <c r="AQ810" s="10">
        <f>AO810*1.4</f>
        <v>492.79999999999995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VLOOKUP(AU810,$A$879:$F$2635,6,FALSE)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VLOOKUP(BD810,$A$879:$F$2635,6,FALSE)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VLOOKUP(BM810,$A$879:$F$2635,6,FALSE)</f>
        <v>252</v>
      </c>
      <c r="BQ810" s="179" t="s">
        <v>63</v>
      </c>
      <c r="BR810" s="10">
        <f>BP810*1.4</f>
        <v>352.79999999999995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VLOOKUP(BV810,$A$879:$F$2635,6,FALSE)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VLOOKUP(CE810,$A$879:$F$2635,6,FALSE)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VLOOKUP(CN810,$A$879:$F$2635,6,FALSE)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VLOOKUP(CW810,$A$879:$F$2635,6,FALSE)</f>
        <v>252</v>
      </c>
      <c r="DA810" s="179" t="s">
        <v>63</v>
      </c>
      <c r="DB810" s="10">
        <f>CZ810*1.4</f>
        <v>352.79999999999995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VLOOKUP(DF810,$A$879:$F$2635,6,FALSE)</f>
        <v>352</v>
      </c>
      <c r="DJ810" s="179" t="s">
        <v>63</v>
      </c>
      <c r="DK810" s="10">
        <f>DI810*1.4</f>
        <v>492.79999999999995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VLOOKUP(DO810,$A$879:$F$2635,6,FALSE)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VLOOKUP(DX810,$A$879:$F$2635,6,FALSE)</f>
        <v>252</v>
      </c>
      <c r="EB810" s="179" t="s">
        <v>63</v>
      </c>
      <c r="EC810" s="10">
        <f>EA810*1.4</f>
        <v>352.79999999999995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VLOOKUP(EG810,$A$879:$F$2635,6,FALSE)</f>
        <v>1037</v>
      </c>
      <c r="EK810" s="179" t="s">
        <v>63</v>
      </c>
      <c r="EL810" s="10">
        <f>EJ810*1.4</f>
        <v>1451.8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VLOOKUP(EP810,$A$879:$F$2635,6,FALSE)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VLOOKUP(EY810,$A$879:$F$2635,6,FALSE)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VLOOKUP(FH810,$A$879:$F$2635,6,FALSE)</f>
        <v>1037</v>
      </c>
      <c r="FL810" s="179" t="s">
        <v>63</v>
      </c>
      <c r="FM810" s="10">
        <f>FK810*1.4</f>
        <v>1451.8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VLOOKUP(FQ810,$A$879:$F$2635,6,FALSE)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VLOOKUP(FZ810,$A$879:$F$2635,6,FALSE)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VLOOKUP(GI810,$A$879:$F$2635,6,FALSE)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VLOOKUP(GR810,$A$879:$F$2635,6,FALSE)</f>
        <v>1037</v>
      </c>
      <c r="GV810" s="179" t="s">
        <v>63</v>
      </c>
      <c r="GW810" s="10">
        <f>GU810*1.4</f>
        <v>1451.8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VLOOKUP(HA810,$A$879:$F$2635,6,FALSE)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VLOOKUP(HJ810,$A$879:$F$2635,6,FALSE)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VLOOKUP(HS810,$A$879:$F$2635,6,FALSE)</f>
        <v>137</v>
      </c>
      <c r="HW810" s="179" t="s">
        <v>63</v>
      </c>
      <c r="HX810" s="10">
        <f>HV810*1.4</f>
        <v>191.79999999999998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VLOOKUP(IB810,$A$879:$F$2635,6,FALSE)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VLOOKUP(IK810,$A$879:$F$2635,6,FALSE)</f>
        <v>352</v>
      </c>
      <c r="IO810" s="179" t="s">
        <v>63</v>
      </c>
      <c r="IP810" s="10">
        <f>IN810*1.4</f>
        <v>492.79999999999995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VLOOKUP(IT810,$A$879:$F$2635,6,FALSE)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VLOOKUP(JC810,$A$879:$F$2635,6,FALSE)</f>
        <v>1037</v>
      </c>
      <c r="JG810" s="179" t="s">
        <v>63</v>
      </c>
      <c r="JH810" s="10">
        <f>JF810*1.4</f>
        <v>1451.8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VLOOKUP(JL810,$A$879:$F$2635,6,FALSE)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VLOOKUP(JU810,$A$879:$F$2635,6,FALSE)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VLOOKUP(KD810,$A$879:$F$2635,6,FALSE)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VLOOKUP(KM810,$A$879:$F$2635,6,FALSE)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VLOOKUP(KV810,$A$879:$F$2635,6,FALSE)</f>
        <v>252</v>
      </c>
      <c r="KZ810" s="179" t="s">
        <v>63</v>
      </c>
      <c r="LA810" s="10">
        <f>KY810*1.4</f>
        <v>352.79999999999995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VLOOKUP(LE810,$A$879:$F$2635,6,FALSE)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VLOOKUP(LN810,$A$879:$F$2635,6,FALSE)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VLOOKUP(LW810,$A$879:$F$2635,6,FALSE)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VLOOKUP(MF810,$A$879:$F$2635,6,FALSE)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VLOOKUP(MO810,$A$879:$F$2635,6,FALSE)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VLOOKUP(MX810,$A$879:$F$2635,6,FALSE)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VLOOKUP(NG810,$A$879:$F$2635,6,FALSE)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VLOOKUP(NP810,$A$879:$F$2635,6,FALSE)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VLOOKUP(NY810,$A$879:$F$2635,6,FALSE)</f>
        <v>1037</v>
      </c>
      <c r="OC810" s="179" t="s">
        <v>63</v>
      </c>
      <c r="OD810" s="10">
        <f>OB810*1.4</f>
        <v>1451.8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VLOOKUP(OH810,$A$879:$F$2635,6,FALSE)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VLOOKUP(OQ810,$A$879:$F$2635,6,FALSE)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VLOOKUP(OZ810,$A$879:$F$2635,6,FALSE)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VLOOKUP(PI810,$A$879:$F$2635,6,FALSE)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VLOOKUP(PR810,$A$879:$F$2635,6,FALSE)</f>
        <v>352</v>
      </c>
      <c r="PV810" s="179" t="s">
        <v>63</v>
      </c>
      <c r="PW810" s="10">
        <f>PU810*1.4</f>
        <v>492.79999999999995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VLOOKUP(QA810,$A$879:$F$2635,6,FALSE)</f>
        <v>352</v>
      </c>
      <c r="QE810" s="179" t="s">
        <v>63</v>
      </c>
      <c r="QF810" s="10">
        <f>QD810*1.4</f>
        <v>492.79999999999995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VLOOKUP(QJ810,$A$879:$F$2635,6,FALSE)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VLOOKUP(QS810,$A$879:$F$2635,6,FALSE)</f>
        <v>352</v>
      </c>
      <c r="QW810" s="179" t="s">
        <v>63</v>
      </c>
      <c r="QX810" s="10">
        <f>QV810*1.4</f>
        <v>492.79999999999995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VLOOKUP(RB810,$A$879:$F$2635,6,FALSE)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VLOOKUP(RK810,$A$879:$F$2635,6,FALSE)</f>
        <v>1037</v>
      </c>
      <c r="RO810" s="179" t="s">
        <v>63</v>
      </c>
      <c r="RP810" s="10">
        <f>RN810*1.4</f>
        <v>1451.8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VLOOKUP(RT810,$A$879:$F$2635,6,FALSE)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VLOOKUP(SC810,$A$879:$F$2635,6,FALSE)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VLOOKUP(SL810,$A$879:$F$2635,6,FALSE)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VLOOKUP(SU810,$A$879:$F$2635,6,FALSE)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VLOOKUP(TD810,$A$879:$F$2635,6,FALSE)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VLOOKUP(TM810,$A$879:$F$2635,6,FALSE)</f>
        <v>341</v>
      </c>
      <c r="TQ810" s="179" t="s">
        <v>63</v>
      </c>
      <c r="TR810" s="10">
        <f>TP810*1.4</f>
        <v>477.4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VLOOKUP(TV810,$A$879:$F$2635,6,FALSE)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VLOOKUP(UE810,$A$879:$F$2635,6,FALSE)</f>
        <v>1037</v>
      </c>
      <c r="UI810" s="179" t="s">
        <v>63</v>
      </c>
      <c r="UJ810" s="10">
        <f>UH810*1.4</f>
        <v>1451.8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VLOOKUP(UN810,$A$879:$F$2635,6,FALSE)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VLOOKUP(UW810,$A$879:$F$2635,6,FALSE)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VLOOKUP(VF810,$A$879:$F$2635,6,FALSE)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VLOOKUP(VO810,$A$879:$F$2635,6,FALSE)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VLOOKUP(VX810,$A$879:$F$2635,6,FALSE)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VLOOKUP(WG810,$A$879:$F$2635,6,FALSE)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VLOOKUP(WP810,$A$879:$F$2635,6,FALSE)</f>
        <v>352</v>
      </c>
      <c r="WT810" s="179" t="s">
        <v>63</v>
      </c>
      <c r="WU810" s="10">
        <f>WS810*1.4</f>
        <v>492.79999999999995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VLOOKUP(WY810,$A$879:$F$2635,6,FALSE)</f>
        <v>1037</v>
      </c>
      <c r="XC810" s="179" t="s">
        <v>63</v>
      </c>
      <c r="XD810" s="10">
        <f>XB810*1.4</f>
        <v>1451.8</v>
      </c>
      <c r="XF810" s="239"/>
      <c r="XG810" s="179" t="s">
        <v>76</v>
      </c>
      <c r="XH810" s="370" t="s">
        <v>576</v>
      </c>
      <c r="XJ810" s="180"/>
      <c r="XK810" s="180">
        <f>VLOOKUP(XH810,$A$879:$F$2635,6,FALSE)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VLOOKUP(XQ810,$A$879:$F$2635,6,FALSE)</f>
        <v>903</v>
      </c>
      <c r="XU810" s="179" t="s">
        <v>63</v>
      </c>
      <c r="XV810" s="10">
        <f>XT810*1.4</f>
        <v>1264.1999999999998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VLOOKUP(XZ810,$A$879:$F$2635,6,FALSE)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VLOOKUP(YI810,$A$879:$F$2635,6,FALSE)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VLOOKUP(YR810,$A$879:$F$2635,6,FALSE)</f>
        <v>231</v>
      </c>
      <c r="YV810" s="179" t="s">
        <v>63</v>
      </c>
      <c r="YW810" s="10">
        <f>YU810*1.4</f>
        <v>323.39999999999998</v>
      </c>
      <c r="YY810" s="239"/>
      <c r="YZ810" s="179" t="s">
        <v>76</v>
      </c>
      <c r="ZA810" s="360" t="s">
        <v>460</v>
      </c>
      <c r="ZC810" s="180"/>
      <c r="ZD810" s="180">
        <f>VLOOKUP(ZA810,$A$879:$F$2635,6,FALSE)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VLOOKUP(ZJ810,$A$879:$F$2635,6,FALSE)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VLOOKUP(ZS810,$A$879:$F$2635,6,FALSE)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VLOOKUP(AAB810,$A$879:$F$2635,6,FALSE)</f>
        <v>341</v>
      </c>
      <c r="AAF810" s="179" t="s">
        <v>63</v>
      </c>
      <c r="AAG810" s="10">
        <f>AAE810*1.4</f>
        <v>477.4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VLOOKUP(AAK810,$A$879:$F$2635,6,FALSE)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VLOOKUP(AAT810,$A$879:$F$2635,6,FALSE)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VLOOKUP(ABC810,$A$879:$F$2635,6,FALSE)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VLOOKUP(ABL810,$A$879:$F$2635,6,FALSE)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VLOOKUP(ABU810,$A$879:$F$2635,6,FALSE)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VLOOKUP(ACD810,$A$879:$F$2635,6,FALSE)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VLOOKUP(ACM810,$A$879:$F$2635,6,FALSE)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VLOOKUP(ACV810,$A$879:$F$2635,6,FALSE)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VLOOKUP(ADE810,$A$879:$F$2635,6,FALSE)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VLOOKUP(ADN810,$A$879:$F$2635,6,FALSE)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VLOOKUP(ADW810,$A$879:$F$2635,6,FALSE)</f>
        <v>352</v>
      </c>
      <c r="AEA810" s="179" t="s">
        <v>63</v>
      </c>
      <c r="AEB810" s="10">
        <f>ADZ810*1.4</f>
        <v>492.79999999999995</v>
      </c>
      <c r="AED810" s="239"/>
      <c r="AEE810" s="179" t="s">
        <v>76</v>
      </c>
      <c r="AEF810" s="75" t="s">
        <v>183</v>
      </c>
      <c r="AEH810" s="180"/>
      <c r="AEI810" s="180" t="e">
        <f>VLOOKUP(AEF810,$A$879:$F$2635,6,FALSE)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VLOOKUP(AEO810,$A$879:$F$2635,6,FALSE)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VLOOKUP(AEX810,$A$879:$F$2635,6,FALSE)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VLOOKUP(AFG810,$A$879:$F$2635,6,FALSE)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VLOOKUP(AFP810,$A$879:$F$2635,6,FALSE)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VLOOKUP(AFY810,$A$879:$F$2635,6,FALSE)</f>
        <v>352</v>
      </c>
      <c r="AGC810" s="179" t="s">
        <v>63</v>
      </c>
      <c r="AGD810" s="10">
        <f>AGB810*1.4</f>
        <v>492.79999999999995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VLOOKUP(AGH810,$A$879:$F$2635,6,FALSE)</f>
        <v>352</v>
      </c>
      <c r="AGL810" s="179" t="s">
        <v>63</v>
      </c>
      <c r="AGM810" s="10">
        <f>AGK810*1.4</f>
        <v>492.79999999999995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VLOOKUP(AGQ810,$A$879:$F$2635,6,FALSE)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VLOOKUP(AGZ810,$A$879:$F$2635,6,FALSE)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VLOOKUP(AHI810,$A$879:$F$2635,6,FALSE)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VLOOKUP(AHR810,$A$879:$F$2635,6,FALSE)</f>
        <v>352</v>
      </c>
      <c r="AHV810" s="179" t="s">
        <v>63</v>
      </c>
      <c r="AHW810" s="10">
        <f>AHU810*1.4</f>
        <v>492.79999999999995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VLOOKUP(AIA810,$A$879:$F$2635,6,FALSE)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VLOOKUP(AIJ810,$A$879:$F$2635,6,FALSE)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VLOOKUP(AIS810,$A$879:$F$2635,6,FALSE)</f>
        <v>352</v>
      </c>
      <c r="AIW810" s="179" t="s">
        <v>63</v>
      </c>
      <c r="AIX810" s="10">
        <f>AIV810*1.4</f>
        <v>492.79999999999995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VLOOKUP(AJB810,$A$879:$F$2635,6,FALSE)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VLOOKUP(AJK810,$A$879:$F$2635,6,FALSE)</f>
        <v>1037</v>
      </c>
      <c r="AJO810" s="179" t="s">
        <v>63</v>
      </c>
      <c r="AJP810" s="10">
        <f>AJN810*1.4</f>
        <v>1451.8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VLOOKUP(AJT810,$A$879:$F$2635,6,FALSE)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VLOOKUP(AKC810,$A$879:$F$2635,6,FALSE)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VLOOKUP(AKL810,$A$879:$F$2635,6,FALSE)</f>
        <v>352</v>
      </c>
      <c r="AKP810" s="179" t="s">
        <v>63</v>
      </c>
      <c r="AKQ810" s="10">
        <f>AKO810*1.4</f>
        <v>492.79999999999995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VLOOKUP(AKU810,$A$879:$F$2635,6,FALSE)</f>
        <v>352</v>
      </c>
      <c r="AKY810" s="179" t="s">
        <v>63</v>
      </c>
      <c r="AKZ810" s="10">
        <f>AKX810*1.4</f>
        <v>492.79999999999995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VLOOKUP(ALD810,$A$879:$F$2635,6,FALSE)</f>
        <v>352</v>
      </c>
      <c r="ALH810" s="179" t="s">
        <v>63</v>
      </c>
      <c r="ALI810" s="10">
        <f>ALG810*1.4</f>
        <v>492.79999999999995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VLOOKUP(ALM810,$A$879:$F$2635,6,FALSE)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VLOOKUP(ALV810,$A$879:$F$2635,6,FALSE)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VLOOKUP(AME810,$A$879:$F$2635,6,FALSE)</f>
        <v>352</v>
      </c>
      <c r="AMI810" s="179" t="s">
        <v>63</v>
      </c>
      <c r="AMJ810" s="10">
        <f>AMH810*1.4</f>
        <v>492.79999999999995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VLOOKUP(AMN810,$A$879:$F$2635,6,FALSE)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VLOOKUP(AMW810,$A$879:$F$2635,6,FALSE)</f>
        <v>352</v>
      </c>
      <c r="ANA810" s="179" t="s">
        <v>63</v>
      </c>
      <c r="ANB810" s="10">
        <f>AMZ810*1.4</f>
        <v>492.79999999999995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VLOOKUP(ANF810,$A$879:$F$2635,6,FALSE)</f>
        <v>1037</v>
      </c>
      <c r="ANJ810" s="179" t="s">
        <v>63</v>
      </c>
      <c r="ANK810" s="10">
        <f>ANI810*1.4</f>
        <v>1451.8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VLOOKUP(ANO810,$A$879:$F$2635,6,FALSE)</f>
        <v>60</v>
      </c>
      <c r="ANS810" s="179" t="s">
        <v>63</v>
      </c>
      <c r="ANT810" s="10">
        <f>ANR810*1.4</f>
        <v>84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VLOOKUP(ANX810,$A$879:$F$2635,6,FALSE)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VLOOKUP(AOG810,$A$879:$F$2635,6,FALSE)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VLOOKUP(AOP810,$A$879:$F$2635,6,FALSE)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VLOOKUP(AOY810,$A$879:$F$2635,6,FALSE)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VLOOKUP(APH810,$A$879:$F$2635,6,FALSE)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VLOOKUP(APQ810,$A$879:$F$2635,6,FALSE)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VLOOKUP(APZ810,$A$879:$F$2635,6,FALSE)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VLOOKUP(AQI810,$A$879:$F$2635,6,FALSE)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VLOOKUP(AQR810,$A$879:$F$2635,6,FALSE)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VLOOKUP(ARA810,$A$879:$F$2635,6,FALSE)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VLOOKUP(ARJ810,$A$879:$F$2635,6,FALSE)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VLOOKUP(ARS810,$A$879:$F$2635,6,FALSE)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VLOOKUP(ASB810,$A$879:$F$2635,6,FALSE)</f>
        <v>352</v>
      </c>
      <c r="ASF810" s="179" t="s">
        <v>63</v>
      </c>
      <c r="ASG810" s="10">
        <f>ASE810*1.4</f>
        <v>492.79999999999995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VLOOKUP(ASK810,$A$879:$F$2635,6,FALSE)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VLOOKUP(AST810,$A$879:$F$2635,6,FALSE)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VLOOKUP(ATC810,$A$879:$F$2635,6,FALSE)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VLOOKUP(ATL810,$A$879:$F$2635,6,FALSE)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VLOOKUP(ATU810,$A$879:$F$2635,6,FALSE)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VLOOKUP(AUD810,$A$879:$F$2635,6,FALSE)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VLOOKUP(AUM810,$A$879:$F$2635,6,FALSE)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VLOOKUP(AUV810,$A$879:$F$2635,6,FALSE)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VLOOKUP(AVE810,$A$879:$F$2635,6,FALSE)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VLOOKUP(AVN810,$A$879:$F$2635,6,FALSE)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VLOOKUP(AVW810,$A$879:$F$2635,6,FALSE)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VLOOKUP(AWF810,$A$879:$F$2635,6,FALSE)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VLOOKUP(AWO810,$A$879:$F$2635,6,FALSE)</f>
        <v>1037</v>
      </c>
      <c r="AWS810" s="179" t="s">
        <v>63</v>
      </c>
      <c r="AWT810" s="10">
        <f>AWR810*1.4</f>
        <v>1451.8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VLOOKUP(AWX810,$A$879:$F$2635,6,FALSE)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VLOOKUP(AXG810,$A$879:$F$2635,6,FALSE)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VLOOKUP(AXP810,$A$879:$F$2635,6,FALSE)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VLOOKUP(AXY810,$A$879:$F$2635,6,FALSE)</f>
        <v>352</v>
      </c>
      <c r="AYC810" s="179" t="s">
        <v>63</v>
      </c>
      <c r="AYD810" s="10">
        <f>AYB810*1.4</f>
        <v>492.79999999999995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VLOOKUP(AYH810,$A$879:$F$2635,6,FALSE)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VLOOKUP(AYQ810,$A$879:$F$2635,6,FALSE)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VLOOKUP(AYZ810,$A$879:$F$2635,6,FALSE)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VLOOKUP(AZI810,$A$879:$F$2635,6,FALSE)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VLOOKUP(AZR810,$A$879:$F$2635,6,FALSE)</f>
        <v>352</v>
      </c>
      <c r="AZV810" s="179" t="s">
        <v>63</v>
      </c>
      <c r="AZW810" s="10">
        <f>AZU810*1.4</f>
        <v>492.79999999999995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VLOOKUP(BAA810,$A$879:$F$2635,6,FALSE)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VLOOKUP(BAJ810,$A$879:$F$2635,6,FALSE)</f>
        <v>352</v>
      </c>
      <c r="BAN810" s="179" t="s">
        <v>63</v>
      </c>
      <c r="BAO810" s="10">
        <f>BAM810*1.4</f>
        <v>492.79999999999995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VLOOKUP(BAS810,$A$879:$F$2635,6,FALSE)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VLOOKUP(BBB810,$A$879:$F$2635,6,FALSE)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VLOOKUP(BBK810,$A$879:$F$2635,6,FALSE)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VLOOKUP(BBT810,$A$879:$F$2635,6,FALSE)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VLOOKUP(BCC810,$A$879:$F$2635,6,FALSE)</f>
        <v>352</v>
      </c>
      <c r="BCG810" s="179" t="s">
        <v>63</v>
      </c>
      <c r="BCH810" s="10">
        <f>BCF810*1.4</f>
        <v>492.79999999999995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VLOOKUP(BCL810,$A$879:$F$2635,6,FALSE)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VLOOKUP(BCU810,$A$879:$F$2635,6,FALSE)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VLOOKUP(BDD810,$A$879:$F$2635,6,FALSE)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VLOOKUP(BDM810,$A$879:$F$2635,6,FALSE)</f>
        <v>252</v>
      </c>
      <c r="BDQ810" s="179" t="s">
        <v>63</v>
      </c>
      <c r="BDR810" s="10">
        <f>BDP810*1.4</f>
        <v>352.79999999999995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VLOOKUP(BDV810,$A$879:$F$2635,6,FALSE)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VLOOKUP(BEE810,$A$879:$F$2635,6,FALSE)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VLOOKUP(BEN810,$A$879:$F$2635,6,FALSE)</f>
        <v>341</v>
      </c>
      <c r="BER810" s="179" t="s">
        <v>63</v>
      </c>
      <c r="BES810" s="10">
        <f>BEQ810*1.4</f>
        <v>477.4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VLOOKUP(BEW810,$A$879:$F$2635,6,FALSE)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VLOOKUP(BFF810,$A$879:$F$2635,6,FALSE)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VLOOKUP(BFO810,$A$879:$F$2635,6,FALSE)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VLOOKUP(BFX810,$A$879:$F$2635,6,FALSE)</f>
        <v>352</v>
      </c>
      <c r="BGB810" s="179" t="s">
        <v>63</v>
      </c>
      <c r="BGC810" s="10">
        <f>BGA810*1.4</f>
        <v>492.79999999999995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VLOOKUP(BGG810,$A$879:$F$2635,6,FALSE)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VLOOKUP(BGP810,$A$879:$F$2635,6,FALSE)</f>
        <v>352</v>
      </c>
      <c r="BGT810" s="179" t="s">
        <v>63</v>
      </c>
      <c r="BGU810" s="10">
        <f>BGS810*1.4</f>
        <v>492.79999999999995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VLOOKUP(BGY810,$A$879:$F$2635,6,FALSE)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VLOOKUP(B811,$A$879:$F$2635,6,FALSE)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VLOOKUP(K811,$A$879:$F$2635,6,FALSE)</f>
        <v>352</v>
      </c>
      <c r="O811" s="179" t="s">
        <v>65</v>
      </c>
      <c r="P811" s="10">
        <f>N811*1.3</f>
        <v>457.6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VLOOKUP(T811,$A$879:$F$2635,6,FALSE)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VLOOKUP(AC811,$A$879:$F$2635,6,FALSE)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VLOOKUP(AL811,$A$879:$F$2635,6,FALSE)</f>
        <v>1037</v>
      </c>
      <c r="AP811" s="179" t="s">
        <v>65</v>
      </c>
      <c r="AQ811" s="10">
        <f>AO811*1.3</f>
        <v>1348.1000000000001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VLOOKUP(AU811,$A$879:$F$2635,6,FALSE)</f>
        <v>1037</v>
      </c>
      <c r="AY811" s="179" t="s">
        <v>65</v>
      </c>
      <c r="AZ811" s="10">
        <f>AX811*1.3</f>
        <v>1348.1000000000001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VLOOKUP(BD811,$A$879:$F$2635,6,FALSE)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VLOOKUP(BM811,$A$879:$F$2635,6,FALSE)</f>
        <v>903</v>
      </c>
      <c r="BQ811" s="179" t="s">
        <v>65</v>
      </c>
      <c r="BR811" s="10">
        <f>BP811*1.3</f>
        <v>1173.9000000000001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VLOOKUP(BV811,$A$879:$F$2635,6,FALSE)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VLOOKUP(CE811,$A$879:$F$2635,6,FALSE)</f>
        <v>1037</v>
      </c>
      <c r="CI811" s="179" t="s">
        <v>65</v>
      </c>
      <c r="CJ811" s="10">
        <f>CH811*1.3</f>
        <v>1348.1000000000001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VLOOKUP(CN811,$A$879:$F$2635,6,FALSE)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VLOOKUP(CW811,$A$879:$F$2635,6,FALSE)</f>
        <v>1037</v>
      </c>
      <c r="DA811" s="179" t="s">
        <v>65</v>
      </c>
      <c r="DB811" s="10">
        <f>CZ811*1.3</f>
        <v>1348.1000000000001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VLOOKUP(DF811,$A$879:$F$2635,6,FALSE)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VLOOKUP(DO811,$A$879:$F$2635,6,FALSE)</f>
        <v>137</v>
      </c>
      <c r="DS811" s="179" t="s">
        <v>65</v>
      </c>
      <c r="DT811" s="10">
        <f>DR811*1.3</f>
        <v>178.1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VLOOKUP(DX811,$A$879:$F$2635,6,FALSE)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VLOOKUP(EG811,$A$879:$F$2635,6,FALSE)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VLOOKUP(EP811,$A$879:$F$2635,6,FALSE)</f>
        <v>1037</v>
      </c>
      <c r="ET811" s="179" t="s">
        <v>65</v>
      </c>
      <c r="EU811" s="10">
        <f>ES811*1.3</f>
        <v>1348.1000000000001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VLOOKUP(EY811,$A$879:$F$2635,6,FALSE)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VLOOKUP(FH811,$A$879:$F$2635,6,FALSE)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VLOOKUP(FQ811,$A$879:$F$2635,6,FALSE)</f>
        <v>341</v>
      </c>
      <c r="FU811" s="179" t="s">
        <v>65</v>
      </c>
      <c r="FV811" s="10">
        <f>FT811*1.3</f>
        <v>443.3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VLOOKUP(FZ811,$A$879:$F$2635,6,FALSE)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VLOOKUP(GI811,$A$879:$F$2635,6,FALSE)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VLOOKUP(GR811,$A$879:$F$2635,6,FALSE)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VLOOKUP(HA811,$A$879:$F$2635,6,FALSE)</f>
        <v>352</v>
      </c>
      <c r="HE811" s="179" t="s">
        <v>65</v>
      </c>
      <c r="HF811" s="10">
        <f>HD811*1.3</f>
        <v>457.6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VLOOKUP(HJ811,$A$879:$F$2635,6,FALSE)</f>
        <v>1037</v>
      </c>
      <c r="HN811" s="179" t="s">
        <v>65</v>
      </c>
      <c r="HO811" s="10">
        <f>HM811*1.3</f>
        <v>1348.1000000000001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VLOOKUP(HS811,$A$879:$F$2635,6,FALSE)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VLOOKUP(IB811,$A$879:$F$2635,6,FALSE)</f>
        <v>352</v>
      </c>
      <c r="IF811" s="179" t="s">
        <v>65</v>
      </c>
      <c r="IG811" s="10">
        <f>IE811*1.3</f>
        <v>457.6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VLOOKUP(IK811,$A$879:$F$2635,6,FALSE)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VLOOKUP(IT811,$A$879:$F$2635,6,FALSE)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VLOOKUP(JC811,$A$879:$F$2635,6,FALSE)</f>
        <v>352</v>
      </c>
      <c r="JG811" s="179" t="s">
        <v>65</v>
      </c>
      <c r="JH811" s="10">
        <f>JF811*1.3</f>
        <v>457.6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VLOOKUP(JL811,$A$879:$F$2635,6,FALSE)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VLOOKUP(JU811,$A$879:$F$2635,6,FALSE)</f>
        <v>252</v>
      </c>
      <c r="JY811" s="179" t="s">
        <v>65</v>
      </c>
      <c r="JZ811" s="10">
        <f>JX811*1.3</f>
        <v>327.60000000000002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VLOOKUP(KD811,$A$879:$F$2635,6,FALSE)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VLOOKUP(KM811,$A$879:$F$2635,6,FALSE)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VLOOKUP(KV811,$A$879:$F$2635,6,FALSE)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VLOOKUP(LE811,$A$879:$F$2635,6,FALSE)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VLOOKUP(LN811,$A$879:$F$2635,6,FALSE)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VLOOKUP(LW811,$A$879:$F$2635,6,FALSE)</f>
        <v>137</v>
      </c>
      <c r="MA811" s="179" t="s">
        <v>65</v>
      </c>
      <c r="MB811" s="10">
        <f>LZ811*1.3</f>
        <v>178.1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VLOOKUP(MF811,$A$879:$F$2635,6,FALSE)</f>
        <v>903</v>
      </c>
      <c r="MJ811" s="179" t="s">
        <v>65</v>
      </c>
      <c r="MK811" s="10">
        <f>MI811*1.3</f>
        <v>1173.9000000000001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VLOOKUP(MO811,$A$879:$F$2635,6,FALSE)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VLOOKUP(MX811,$A$879:$F$2635,6,FALSE)</f>
        <v>352</v>
      </c>
      <c r="NB811" s="179" t="s">
        <v>65</v>
      </c>
      <c r="NC811" s="10">
        <f>NA811*1.3</f>
        <v>457.6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VLOOKUP(NG811,$A$879:$F$2635,6,FALSE)</f>
        <v>352</v>
      </c>
      <c r="NK811" s="179" t="s">
        <v>65</v>
      </c>
      <c r="NL811" s="10">
        <f>NJ811*1.3</f>
        <v>457.6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VLOOKUP(NP811,$A$879:$F$2635,6,FALSE)</f>
        <v>352</v>
      </c>
      <c r="NT811" s="179" t="s">
        <v>65</v>
      </c>
      <c r="NU811" s="10">
        <f>NS811*1.3</f>
        <v>457.6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VLOOKUP(NY811,$A$879:$F$2635,6,FALSE)</f>
        <v>352</v>
      </c>
      <c r="OC811" s="179" t="s">
        <v>65</v>
      </c>
      <c r="OD811" s="10">
        <f>OB811*1.3</f>
        <v>457.6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VLOOKUP(OH811,$A$879:$F$2635,6,FALSE)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VLOOKUP(OQ811,$A$879:$F$2635,6,FALSE)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VLOOKUP(OZ811,$A$879:$F$2635,6,FALSE)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VLOOKUP(PI811,$A$879:$F$2635,6,FALSE)</f>
        <v>1037</v>
      </c>
      <c r="PM811" s="179" t="s">
        <v>65</v>
      </c>
      <c r="PN811" s="10">
        <f>PL811*1.3</f>
        <v>1348.1000000000001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VLOOKUP(PR811,$A$879:$F$2635,6,FALSE)</f>
        <v>137</v>
      </c>
      <c r="PV811" s="179" t="s">
        <v>65</v>
      </c>
      <c r="PW811" s="10">
        <f>PU811*1.3</f>
        <v>178.1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VLOOKUP(QA811,$A$879:$F$2635,6,FALSE)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VLOOKUP(QJ811,$A$879:$F$2635,6,FALSE)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VLOOKUP(QS811,$A$879:$F$2635,6,FALSE)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VLOOKUP(RB811,$A$879:$F$2635,6,FALSE)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VLOOKUP(RK811,$A$879:$F$2635,6,FALSE)</f>
        <v>252</v>
      </c>
      <c r="RO811" s="179" t="s">
        <v>65</v>
      </c>
      <c r="RP811" s="10">
        <f>RN811*1.3</f>
        <v>327.60000000000002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VLOOKUP(RT811,$A$879:$F$2635,6,FALSE)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VLOOKUP(SC811,$A$879:$F$2635,6,FALSE)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VLOOKUP(SL811,$A$879:$F$2635,6,FALSE)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VLOOKUP(SU811,$A$879:$F$2635,6,FALSE)</f>
        <v>352</v>
      </c>
      <c r="SY811" s="179" t="s">
        <v>65</v>
      </c>
      <c r="SZ811" s="10">
        <f>SX811*1.3</f>
        <v>457.6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VLOOKUP(TD811,$A$879:$F$2635,6,FALSE)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VLOOKUP(TM811,$A$879:$F$2635,6,FALSE)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VLOOKUP(TV811,$A$879:$F$2635,6,FALSE)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VLOOKUP(UE811,$A$879:$F$2635,6,FALSE)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VLOOKUP(UN811,$A$879:$F$2635,6,FALSE)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VLOOKUP(UW811,$A$879:$F$2635,6,FALSE)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VLOOKUP(VF811,$A$879:$F$2635,6,FALSE)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VLOOKUP(VO811,$A$879:$F$2635,6,FALSE)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VLOOKUP(VX811,$A$879:$F$2635,6,FALSE)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VLOOKUP(WG811,$A$879:$F$2635,6,FALSE)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VLOOKUP(WP811,$A$879:$F$2635,6,FALSE)</f>
        <v>1037</v>
      </c>
      <c r="WT811" s="179" t="s">
        <v>65</v>
      </c>
      <c r="WU811" s="10">
        <f>WS811*1.3</f>
        <v>1348.1000000000001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VLOOKUP(WY811,$A$879:$F$2635,6,FALSE)</f>
        <v>352</v>
      </c>
      <c r="XC811" s="179" t="s">
        <v>65</v>
      </c>
      <c r="XD811" s="10">
        <f>XB811*1.3</f>
        <v>457.6</v>
      </c>
      <c r="XF811" s="239"/>
      <c r="XG811" s="179" t="s">
        <v>77</v>
      </c>
      <c r="XH811" s="370" t="s">
        <v>861</v>
      </c>
      <c r="XJ811" s="180"/>
      <c r="XK811" s="180">
        <f>VLOOKUP(XH811,$A$879:$F$2635,6,FALSE)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VLOOKUP(XQ811,$A$879:$F$2635,6,FALSE)</f>
        <v>352</v>
      </c>
      <c r="XU811" s="179" t="s">
        <v>65</v>
      </c>
      <c r="XV811" s="10">
        <f>XT811*1.3</f>
        <v>457.6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VLOOKUP(XZ811,$A$879:$F$2635,6,FALSE)</f>
        <v>352</v>
      </c>
      <c r="YD811" s="179" t="s">
        <v>65</v>
      </c>
      <c r="YE811" s="10">
        <f>YC811*1.3</f>
        <v>457.6</v>
      </c>
      <c r="YG811" s="239"/>
      <c r="YH811" s="179" t="s">
        <v>77</v>
      </c>
      <c r="YI811" s="360" t="s">
        <v>1364</v>
      </c>
      <c r="YK811" s="180"/>
      <c r="YL811" s="180">
        <f>VLOOKUP(YI811,$A$879:$F$2635,6,FALSE)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VLOOKUP(YR811,$A$879:$F$2635,6,FALSE)</f>
        <v>252</v>
      </c>
      <c r="YV811" s="179" t="s">
        <v>65</v>
      </c>
      <c r="YW811" s="10">
        <f>YU811*1.3</f>
        <v>327.60000000000002</v>
      </c>
      <c r="YY811" s="239"/>
      <c r="YZ811" s="179" t="s">
        <v>77</v>
      </c>
      <c r="ZA811" s="360" t="s">
        <v>2128</v>
      </c>
      <c r="ZC811" s="180"/>
      <c r="ZD811" s="180">
        <f>VLOOKUP(ZA811,$A$879:$F$2635,6,FALSE)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VLOOKUP(ZJ811,$A$879:$F$2635,6,FALSE)</f>
        <v>1037</v>
      </c>
      <c r="ZN811" s="179" t="s">
        <v>65</v>
      </c>
      <c r="ZO811" s="10">
        <f>ZM811*1.3</f>
        <v>1348.1000000000001</v>
      </c>
      <c r="ZQ811" s="239"/>
      <c r="ZR811" s="179" t="s">
        <v>77</v>
      </c>
      <c r="ZS811" s="360" t="s">
        <v>460</v>
      </c>
      <c r="ZU811" s="180"/>
      <c r="ZV811" s="180">
        <f>VLOOKUP(ZS811,$A$879:$F$2635,6,FALSE)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VLOOKUP(AAB811,$A$879:$F$2635,6,FALSE)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VLOOKUP(AAK811,$A$879:$F$2635,6,FALSE)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VLOOKUP(AAT811,$A$879:$F$2635,6,FALSE)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VLOOKUP(ABC811,$A$879:$F$2635,6,FALSE)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VLOOKUP(ABL811,$A$879:$F$2635,6,FALSE)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VLOOKUP(ABU811,$A$879:$F$2635,6,FALSE)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VLOOKUP(ACD811,$A$879:$F$2635,6,FALSE)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VLOOKUP(ACM811,$A$879:$F$2635,6,FALSE)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VLOOKUP(ACV811,$A$879:$F$2635,6,FALSE)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VLOOKUP(ADE811,$A$879:$F$2635,6,FALSE)</f>
        <v>137</v>
      </c>
      <c r="ADI811" s="179" t="s">
        <v>65</v>
      </c>
      <c r="ADJ811" s="10">
        <f>ADH811*1.3</f>
        <v>178.1</v>
      </c>
      <c r="ADL811" s="239"/>
      <c r="ADM811" s="179" t="s">
        <v>77</v>
      </c>
      <c r="ADN811" s="75" t="s">
        <v>183</v>
      </c>
      <c r="ADP811" s="180"/>
      <c r="ADQ811" s="180" t="e">
        <f>VLOOKUP(ADN811,$A$879:$F$2635,6,FALSE)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VLOOKUP(ADW811,$A$879:$F$2635,6,FALSE)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VLOOKUP(AEF811,$A$879:$F$2635,6,FALSE)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VLOOKUP(AEO811,$A$879:$F$2635,6,FALSE)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VLOOKUP(AEX811,$A$879:$F$2635,6,FALSE)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VLOOKUP(AFG811,$A$879:$F$2635,6,FALSE)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VLOOKUP(AFP811,$A$879:$F$2635,6,FALSE)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VLOOKUP(AFY811,$A$879:$F$2635,6,FALSE)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VLOOKUP(AGH811,$A$879:$F$2635,6,FALSE)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VLOOKUP(AGQ811,$A$879:$F$2635,6,FALSE)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VLOOKUP(AGZ811,$A$879:$F$2635,6,FALSE)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VLOOKUP(AHI811,$A$879:$F$2635,6,FALSE)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VLOOKUP(AHR811,$A$879:$F$2635,6,FALSE)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VLOOKUP(AIA811,$A$879:$F$2635,6,FALSE)</f>
        <v>252</v>
      </c>
      <c r="AIE811" s="179" t="s">
        <v>65</v>
      </c>
      <c r="AIF811" s="10">
        <f>AID811*1.3</f>
        <v>327.60000000000002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VLOOKUP(AIJ811,$A$879:$F$2635,6,FALSE)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VLOOKUP(AIS811,$A$879:$F$2635,6,FALSE)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VLOOKUP(AJB811,$A$879:$F$2635,6,FALSE)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VLOOKUP(AJK811,$A$879:$F$2635,6,FALSE)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VLOOKUP(AJT811,$A$879:$F$2635,6,FALSE)</f>
        <v>903</v>
      </c>
      <c r="AJX811" s="179" t="s">
        <v>65</v>
      </c>
      <c r="AJY811" s="10">
        <f>AJW811*1.3</f>
        <v>1173.9000000000001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VLOOKUP(AKC811,$A$879:$F$2635,6,FALSE)</f>
        <v>352</v>
      </c>
      <c r="AKG811" s="179" t="s">
        <v>65</v>
      </c>
      <c r="AKH811" s="10">
        <f>AKF811*1.3</f>
        <v>457.6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VLOOKUP(AKL811,$A$879:$F$2635,6,FALSE)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VLOOKUP(AKU811,$A$879:$F$2635,6,FALSE)</f>
        <v>1037</v>
      </c>
      <c r="AKY811" s="179" t="s">
        <v>65</v>
      </c>
      <c r="AKZ811" s="10">
        <f>AKX811*1.3</f>
        <v>1348.1000000000001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VLOOKUP(ALD811,$A$879:$F$2635,6,FALSE)</f>
        <v>1037</v>
      </c>
      <c r="ALH811" s="179" t="s">
        <v>65</v>
      </c>
      <c r="ALI811" s="10">
        <f>ALG811*1.3</f>
        <v>1348.1000000000001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VLOOKUP(ALM811,$A$879:$F$2635,6,FALSE)</f>
        <v>352</v>
      </c>
      <c r="ALQ811" s="179" t="s">
        <v>65</v>
      </c>
      <c r="ALR811" s="10">
        <f>ALP811*1.3</f>
        <v>457.6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VLOOKUP(ALV811,$A$879:$F$2635,6,FALSE)</f>
        <v>252</v>
      </c>
      <c r="ALZ811" s="179" t="s">
        <v>65</v>
      </c>
      <c r="AMA811" s="10">
        <f>ALY811*1.3</f>
        <v>327.60000000000002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VLOOKUP(AME811,$A$879:$F$2635,6,FALSE)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VLOOKUP(AMN811,$A$879:$F$2635,6,FALSE)</f>
        <v>1037</v>
      </c>
      <c r="AMR811" s="179" t="s">
        <v>65</v>
      </c>
      <c r="AMS811" s="10">
        <f>AMQ811*1.3</f>
        <v>1348.1000000000001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VLOOKUP(AMW811,$A$879:$F$2635,6,FALSE)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VLOOKUP(ANF811,$A$879:$F$2635,6,FALSE)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VLOOKUP(ANO811,$A$879:$F$2635,6,FALSE)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VLOOKUP(ANX811,$A$879:$F$2635,6,FALSE)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VLOOKUP(AOG811,$A$879:$F$2635,6,FALSE)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VLOOKUP(AOP811,$A$879:$F$2635,6,FALSE)</f>
        <v>1037</v>
      </c>
      <c r="AOT811" s="179" t="s">
        <v>65</v>
      </c>
      <c r="AOU811" s="10">
        <f>AOS811*1.3</f>
        <v>1348.1000000000001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VLOOKUP(AOY811,$A$879:$F$2635,6,FALSE)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VLOOKUP(APH811,$A$879:$F$2635,6,FALSE)</f>
        <v>60</v>
      </c>
      <c r="APL811" s="179" t="s">
        <v>65</v>
      </c>
      <c r="APM811" s="10">
        <f>APK811*1.3</f>
        <v>78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VLOOKUP(APQ811,$A$879:$F$2635,6,FALSE)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VLOOKUP(APZ811,$A$879:$F$2635,6,FALSE)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VLOOKUP(AQI811,$A$879:$F$2635,6,FALSE)</f>
        <v>903</v>
      </c>
      <c r="AQM811" s="179" t="s">
        <v>65</v>
      </c>
      <c r="AQN811" s="10">
        <f>AQL811*1.3</f>
        <v>1173.9000000000001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VLOOKUP(AQR811,$A$879:$F$2635,6,FALSE)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VLOOKUP(ARA811,$A$879:$F$2635,6,FALSE)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VLOOKUP(ARJ811,$A$879:$F$2635,6,FALSE)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VLOOKUP(ARS811,$A$879:$F$2635,6,FALSE)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VLOOKUP(ASB811,$A$879:$F$2635,6,FALSE)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VLOOKUP(ASK811,$A$879:$F$2635,6,FALSE)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VLOOKUP(AST811,$A$879:$F$2635,6,FALSE)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VLOOKUP(ATC811,$A$879:$F$2635,6,FALSE)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VLOOKUP(ATL811,$A$879:$F$2635,6,FALSE)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VLOOKUP(ATU811,$A$879:$F$2635,6,FALSE)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VLOOKUP(AUD811,$A$879:$F$2635,6,FALSE)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VLOOKUP(AUM811,$A$879:$F$2635,6,FALSE)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VLOOKUP(AUV811,$A$879:$F$2635,6,FALSE)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VLOOKUP(AVE811,$A$879:$F$2635,6,FALSE)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VLOOKUP(AVN811,$A$879:$F$2635,6,FALSE)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VLOOKUP(AVW811,$A$879:$F$2635,6,FALSE)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VLOOKUP(AWF811,$A$879:$F$2635,6,FALSE)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VLOOKUP(AWO811,$A$879:$F$2635,6,FALSE)</f>
        <v>352</v>
      </c>
      <c r="AWS811" s="179" t="s">
        <v>65</v>
      </c>
      <c r="AWT811" s="10">
        <f>AWR811*1.3</f>
        <v>457.6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VLOOKUP(AWX811,$A$879:$F$2635,6,FALSE)</f>
        <v>352</v>
      </c>
      <c r="AXB811" s="179" t="s">
        <v>65</v>
      </c>
      <c r="AXC811" s="10">
        <f>AXA811*1.3</f>
        <v>457.6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VLOOKUP(AXG811,$A$879:$F$2635,6,FALSE)</f>
        <v>352</v>
      </c>
      <c r="AXK811" s="179" t="s">
        <v>65</v>
      </c>
      <c r="AXL811" s="10">
        <f>AXJ811*1.3</f>
        <v>457.6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VLOOKUP(AXP811,$A$879:$F$2635,6,FALSE)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VLOOKUP(AXY811,$A$879:$F$2635,6,FALSE)</f>
        <v>252</v>
      </c>
      <c r="AYC811" s="179" t="s">
        <v>65</v>
      </c>
      <c r="AYD811" s="10">
        <f>AYB811*1.3</f>
        <v>327.60000000000002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VLOOKUP(AYH811,$A$879:$F$2635,6,FALSE)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VLOOKUP(AYQ811,$A$879:$F$2635,6,FALSE)</f>
        <v>252</v>
      </c>
      <c r="AYU811" s="179" t="s">
        <v>65</v>
      </c>
      <c r="AYV811" s="10">
        <f>AYT811*1.3</f>
        <v>327.60000000000002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VLOOKUP(AYZ811,$A$879:$F$2635,6,FALSE)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VLOOKUP(AZI811,$A$879:$F$2635,6,FALSE)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VLOOKUP(AZR811,$A$879:$F$2635,6,FALSE)</f>
        <v>231</v>
      </c>
      <c r="AZV811" s="179" t="s">
        <v>65</v>
      </c>
      <c r="AZW811" s="10">
        <f>AZU811*1.3</f>
        <v>300.3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VLOOKUP(BAA811,$A$879:$F$2635,6,FALSE)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VLOOKUP(BAJ811,$A$879:$F$2635,6,FALSE)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VLOOKUP(BAS811,$A$879:$F$2635,6,FALSE)</f>
        <v>352</v>
      </c>
      <c r="BAW811" s="179" t="s">
        <v>65</v>
      </c>
      <c r="BAX811" s="10">
        <f>BAV811*1.3</f>
        <v>457.6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VLOOKUP(BBB811,$A$879:$F$2635,6,FALSE)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VLOOKUP(BBK811,$A$879:$F$2635,6,FALSE)</f>
        <v>903</v>
      </c>
      <c r="BBO811" s="179" t="s">
        <v>65</v>
      </c>
      <c r="BBP811" s="10">
        <f>BBN811*1.3</f>
        <v>1173.9000000000001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VLOOKUP(BBT811,$A$879:$F$2635,6,FALSE)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VLOOKUP(BCC811,$A$879:$F$2635,6,FALSE)</f>
        <v>252</v>
      </c>
      <c r="BCG811" s="179" t="s">
        <v>65</v>
      </c>
      <c r="BCH811" s="10">
        <f>BCF811*1.3</f>
        <v>327.60000000000002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VLOOKUP(BCL811,$A$879:$F$2635,6,FALSE)</f>
        <v>352</v>
      </c>
      <c r="BCP811" s="179" t="s">
        <v>65</v>
      </c>
      <c r="BCQ811" s="10">
        <f>BCO811*1.3</f>
        <v>457.6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VLOOKUP(BCU811,$A$879:$F$2635,6,FALSE)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VLOOKUP(BDD811,$A$879:$F$2635,6,FALSE)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VLOOKUP(BDM811,$A$879:$F$2635,6,FALSE)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VLOOKUP(BDV811,$A$879:$F$2635,6,FALSE)</f>
        <v>231</v>
      </c>
      <c r="BDZ811" s="179" t="s">
        <v>65</v>
      </c>
      <c r="BEA811" s="10">
        <f>BDY811*1.3</f>
        <v>300.3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VLOOKUP(BEE811,$A$879:$F$2635,6,FALSE)</f>
        <v>352</v>
      </c>
      <c r="BEI811" s="179" t="s">
        <v>65</v>
      </c>
      <c r="BEJ811" s="10">
        <f>BEH811*1.3</f>
        <v>457.6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VLOOKUP(BEN811,$A$879:$F$2635,6,FALSE)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VLOOKUP(BEW811,$A$879:$F$2635,6,FALSE)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VLOOKUP(BFF811,$A$879:$F$2635,6,FALSE)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VLOOKUP(BFO811,$A$879:$F$2635,6,FALSE)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VLOOKUP(BFX811,$A$879:$F$2635,6,FALSE)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VLOOKUP(BGG811,$A$879:$F$2635,6,FALSE)</f>
        <v>903</v>
      </c>
      <c r="BGK811" s="179" t="s">
        <v>65</v>
      </c>
      <c r="BGL811" s="10">
        <f>BGJ811*1.3</f>
        <v>1173.9000000000001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VLOOKUP(BGP811,$A$879:$F$2635,6,FALSE)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VLOOKUP(BGY811,$A$879:$F$2635,6,FALSE)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VLOOKUP(B812,$A$879:$F$2635,6,FALSE)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VLOOKUP(K812,$A$879:$F$2635,6,FALSE)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VLOOKUP(T812,$A$879:$F$2635,6,FALSE)</f>
        <v>341</v>
      </c>
      <c r="X812" s="179" t="s">
        <v>67</v>
      </c>
      <c r="Y812" s="10">
        <f>W812*1.2</f>
        <v>409.2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VLOOKUP(AC812,$A$879:$F$2635,6,FALSE)</f>
        <v>352</v>
      </c>
      <c r="AG812" s="179" t="s">
        <v>67</v>
      </c>
      <c r="AH812" s="10">
        <f>AF812*1.2</f>
        <v>422.4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VLOOKUP(AL812,$A$879:$F$2635,6,FALSE)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VLOOKUP(AU812,$A$879:$F$2635,6,FALSE)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VLOOKUP(BD812,$A$879:$F$2635,6,FALSE)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VLOOKUP(BM812,$A$879:$F$2635,6,FALSE)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VLOOKUP(BV812,$A$879:$F$2635,6,FALSE)</f>
        <v>1037</v>
      </c>
      <c r="BZ812" s="179" t="s">
        <v>67</v>
      </c>
      <c r="CA812" s="10">
        <f>BY812*1.2</f>
        <v>1244.3999999999999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VLOOKUP(CE812,$A$879:$F$2635,6,FALSE)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VLOOKUP(CN812,$A$879:$F$2635,6,FALSE)</f>
        <v>352</v>
      </c>
      <c r="CR812" s="179" t="s">
        <v>67</v>
      </c>
      <c r="CS812" s="10">
        <f>CQ812*1.2</f>
        <v>422.4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VLOOKUP(CW812,$A$879:$F$2635,6,FALSE)</f>
        <v>352</v>
      </c>
      <c r="DA812" s="179" t="s">
        <v>67</v>
      </c>
      <c r="DB812" s="10">
        <f>CZ812*1.2</f>
        <v>422.4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VLOOKUP(DF812,$A$879:$F$2635,6,FALSE)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VLOOKUP(DO812,$A$879:$F$2635,6,FALSE)</f>
        <v>1037</v>
      </c>
      <c r="DS812" s="179" t="s">
        <v>67</v>
      </c>
      <c r="DT812" s="10">
        <f>DR812*1.2</f>
        <v>1244.3999999999999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VLOOKUP(DX812,$A$879:$F$2635,6,FALSE)</f>
        <v>352</v>
      </c>
      <c r="EB812" s="179" t="s">
        <v>67</v>
      </c>
      <c r="EC812" s="10">
        <f>EA812*1.2</f>
        <v>422.4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VLOOKUP(EG812,$A$879:$F$2635,6,FALSE)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VLOOKUP(EP812,$A$879:$F$2635,6,FALSE)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VLOOKUP(EY812,$A$879:$F$2635,6,FALSE)</f>
        <v>1037</v>
      </c>
      <c r="FC812" s="179" t="s">
        <v>67</v>
      </c>
      <c r="FD812" s="10">
        <f>FB812*1.2</f>
        <v>1244.3999999999999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VLOOKUP(FH812,$A$879:$F$2635,6,FALSE)</f>
        <v>252</v>
      </c>
      <c r="FL812" s="179" t="s">
        <v>67</v>
      </c>
      <c r="FM812" s="10">
        <f>FK812*1.2</f>
        <v>302.39999999999998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VLOOKUP(FQ812,$A$879:$F$2635,6,FALSE)</f>
        <v>352</v>
      </c>
      <c r="FU812" s="179" t="s">
        <v>67</v>
      </c>
      <c r="FV812" s="10">
        <f>FT812*1.2</f>
        <v>422.4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VLOOKUP(FZ812,$A$879:$F$2635,6,FALSE)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VLOOKUP(GI812,$A$879:$F$2635,6,FALSE)</f>
        <v>1037</v>
      </c>
      <c r="GM812" s="179" t="s">
        <v>67</v>
      </c>
      <c r="GN812" s="10">
        <f>GL812*1.2</f>
        <v>1244.3999999999999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VLOOKUP(GR812,$A$879:$F$2635,6,FALSE)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VLOOKUP(HA812,$A$879:$F$2635,6,FALSE)</f>
        <v>137</v>
      </c>
      <c r="HE812" s="179" t="s">
        <v>67</v>
      </c>
      <c r="HF812" s="10">
        <f>HD812*1.2</f>
        <v>164.4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VLOOKUP(HJ812,$A$879:$F$2635,6,FALSE)</f>
        <v>352</v>
      </c>
      <c r="HN812" s="179" t="s">
        <v>67</v>
      </c>
      <c r="HO812" s="10">
        <f>HM812*1.2</f>
        <v>422.4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VLOOKUP(HS812,$A$879:$F$2635,6,FALSE)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VLOOKUP(IB812,$A$879:$F$2635,6,FALSE)</f>
        <v>252</v>
      </c>
      <c r="IF812" s="179" t="s">
        <v>67</v>
      </c>
      <c r="IG812" s="10">
        <f>IE812*1.2</f>
        <v>302.39999999999998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VLOOKUP(IK812,$A$879:$F$2635,6,FALSE)</f>
        <v>252</v>
      </c>
      <c r="IO812" s="179" t="s">
        <v>67</v>
      </c>
      <c r="IP812" s="10">
        <f>IN812*1.2</f>
        <v>302.39999999999998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VLOOKUP(IT812,$A$879:$F$2635,6,FALSE)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VLOOKUP(JC812,$A$879:$F$2635,6,FALSE)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VLOOKUP(JL812,$A$879:$F$2635,6,FALSE)</f>
        <v>1037</v>
      </c>
      <c r="JP812" s="179" t="s">
        <v>67</v>
      </c>
      <c r="JQ812" s="10">
        <f>JO812*1.2</f>
        <v>1244.3999999999999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VLOOKUP(JU812,$A$879:$F$2635,6,FALSE)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VLOOKUP(KD812,$A$879:$F$2635,6,FALSE)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VLOOKUP(KM812,$A$879:$F$2635,6,FALSE)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VLOOKUP(KV812,$A$879:$F$2635,6,FALSE)</f>
        <v>231</v>
      </c>
      <c r="KZ812" s="179" t="s">
        <v>67</v>
      </c>
      <c r="LA812" s="10">
        <f>KY812*1.2</f>
        <v>277.2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VLOOKUP(LE812,$A$879:$F$2635,6,FALSE)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VLOOKUP(LN812,$A$879:$F$2635,6,FALSE)</f>
        <v>352</v>
      </c>
      <c r="LR812" s="179" t="s">
        <v>67</v>
      </c>
      <c r="LS812" s="10">
        <f>LQ812*1.2</f>
        <v>422.4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VLOOKUP(LW812,$A$879:$F$2635,6,FALSE)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VLOOKUP(MF812,$A$879:$F$2635,6,FALSE)</f>
        <v>352</v>
      </c>
      <c r="MJ812" s="179" t="s">
        <v>67</v>
      </c>
      <c r="MK812" s="10">
        <f>MI812*1.2</f>
        <v>422.4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VLOOKUP(MO812,$A$879:$F$2635,6,FALSE)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VLOOKUP(MX812,$A$879:$F$2635,6,FALSE)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VLOOKUP(NG812,$A$879:$F$2635,6,FALSE)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VLOOKUP(NP812,$A$879:$F$2635,6,FALSE)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VLOOKUP(NY812,$A$879:$F$2635,6,FALSE)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VLOOKUP(OH812,$A$879:$F$2635,6,FALSE)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VLOOKUP(OQ812,$A$879:$F$2635,6,FALSE)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VLOOKUP(OZ812,$A$879:$F$2635,6,FALSE)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VLOOKUP(PI812,$A$879:$F$2635,6,FALSE)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VLOOKUP(PR812,$A$879:$F$2635,6,FALSE)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VLOOKUP(QA812,$A$879:$F$2635,6,FALSE)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VLOOKUP(QJ812,$A$879:$F$2635,6,FALSE)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VLOOKUP(QS812,$A$879:$F$2635,6,FALSE)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VLOOKUP(RB812,$A$879:$F$2635,6,FALSE)</f>
        <v>1037</v>
      </c>
      <c r="RF812" s="179" t="s">
        <v>67</v>
      </c>
      <c r="RG812" s="10">
        <f>RE812*1.2</f>
        <v>1244.3999999999999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VLOOKUP(RK812,$A$879:$F$2635,6,FALSE)</f>
        <v>903</v>
      </c>
      <c r="RO812" s="179" t="s">
        <v>67</v>
      </c>
      <c r="RP812" s="10">
        <f>RN812*1.2</f>
        <v>1083.5999999999999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VLOOKUP(RT812,$A$879:$F$2635,6,FALSE)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VLOOKUP(SC812,$A$879:$F$2635,6,FALSE)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VLOOKUP(SL812,$A$879:$F$2635,6,FALSE)</f>
        <v>903</v>
      </c>
      <c r="SP812" s="179" t="s">
        <v>67</v>
      </c>
      <c r="SQ812" s="10">
        <f>SO812*1.2</f>
        <v>1083.5999999999999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VLOOKUP(SU812,$A$879:$F$2635,6,FALSE)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VLOOKUP(TD812,$A$879:$F$2635,6,FALSE)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VLOOKUP(TM812,$A$879:$F$2635,6,FALSE)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VLOOKUP(TV812,$A$879:$F$2635,6,FALSE)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VLOOKUP(UE812,$A$879:$F$2635,6,FALSE)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VLOOKUP(UN812,$A$879:$F$2635,6,FALSE)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VLOOKUP(UW812,$A$879:$F$2635,6,FALSE)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VLOOKUP(VF812,$A$879:$F$2635,6,FALSE)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VLOOKUP(VO812,$A$879:$F$2635,6,FALSE)</f>
        <v>60</v>
      </c>
      <c r="VS812" s="179" t="s">
        <v>67</v>
      </c>
      <c r="VT812" s="10">
        <f>VR812*1.2</f>
        <v>72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VLOOKUP(VX812,$A$879:$F$2635,6,FALSE)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VLOOKUP(WG812,$A$879:$F$2635,6,FALSE)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VLOOKUP(WP812,$A$879:$F$2635,6,FALSE)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VLOOKUP(WY812,$A$879:$F$2635,6,FALSE)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VLOOKUP(XH812,$A$879:$F$2635,6,FALSE)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VLOOKUP(XQ812,$A$879:$F$2635,6,FALSE)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VLOOKUP(XZ812,$A$879:$F$2635,6,FALSE)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VLOOKUP(YI812,$A$879:$F$2635,6,FALSE)</f>
        <v>352</v>
      </c>
      <c r="YM812" s="179" t="s">
        <v>67</v>
      </c>
      <c r="YN812" s="10">
        <f>YL812*1.2</f>
        <v>422.4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VLOOKUP(YR812,$A$879:$F$2635,6,FALSE)</f>
        <v>1037</v>
      </c>
      <c r="YV812" s="179" t="s">
        <v>67</v>
      </c>
      <c r="YW812" s="10">
        <f>YU812*1.2</f>
        <v>1244.3999999999999</v>
      </c>
      <c r="YY812" s="239"/>
      <c r="YZ812" s="179" t="s">
        <v>78</v>
      </c>
      <c r="ZA812" s="360" t="s">
        <v>427</v>
      </c>
      <c r="ZC812" s="180"/>
      <c r="ZD812" s="180">
        <f>VLOOKUP(ZA812,$A$879:$F$2635,6,FALSE)</f>
        <v>231</v>
      </c>
      <c r="ZE812" s="179" t="s">
        <v>67</v>
      </c>
      <c r="ZF812" s="10">
        <f>ZD812*1.2</f>
        <v>277.2</v>
      </c>
      <c r="ZH812" s="239"/>
      <c r="ZI812" s="179" t="s">
        <v>78</v>
      </c>
      <c r="ZJ812" s="360" t="s">
        <v>1000</v>
      </c>
      <c r="ZL812" s="180"/>
      <c r="ZM812" s="180">
        <f>VLOOKUP(ZJ812,$A$879:$F$2635,6,FALSE)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VLOOKUP(ZS812,$A$879:$F$2635,6,FALSE)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VLOOKUP(AAB812,$A$879:$F$2635,6,FALSE)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VLOOKUP(AAK812,$A$879:$F$2635,6,FALSE)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VLOOKUP(AAT812,$A$879:$F$2635,6,FALSE)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VLOOKUP(ABC812,$A$879:$F$2635,6,FALSE)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VLOOKUP(ABL812,$A$879:$F$2635,6,FALSE)</f>
        <v>352</v>
      </c>
      <c r="ABP812" s="179" t="s">
        <v>67</v>
      </c>
      <c r="ABQ812" s="10">
        <f>ABO812*1.2</f>
        <v>422.4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VLOOKUP(ABU812,$A$879:$F$2635,6,FALSE)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VLOOKUP(ACD812,$A$879:$F$2635,6,FALSE)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VLOOKUP(ACM812,$A$879:$F$2635,6,FALSE)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VLOOKUP(ACV812,$A$879:$F$2635,6,FALSE)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VLOOKUP(ADE812,$A$879:$F$2635,6,FALSE)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VLOOKUP(ADN812,$A$879:$F$2635,6,FALSE)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VLOOKUP(ADW812,$A$879:$F$2635,6,FALSE)</f>
        <v>231</v>
      </c>
      <c r="AEA812" s="179" t="s">
        <v>67</v>
      </c>
      <c r="AEB812" s="10">
        <f>ADZ812*1.2</f>
        <v>277.2</v>
      </c>
      <c r="AED812" s="239"/>
      <c r="AEE812" s="179" t="s">
        <v>78</v>
      </c>
      <c r="AEF812" s="75" t="s">
        <v>183</v>
      </c>
      <c r="AEH812" s="180"/>
      <c r="AEI812" s="180" t="e">
        <f>VLOOKUP(AEF812,$A$879:$F$2635,6,FALSE)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VLOOKUP(AEO812,$A$879:$F$2635,6,FALSE)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VLOOKUP(AEX812,$A$879:$F$2635,6,FALSE)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VLOOKUP(AFG812,$A$879:$F$2635,6,FALSE)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VLOOKUP(AFP812,$A$879:$F$2635,6,FALSE)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VLOOKUP(AFY812,$A$879:$F$2635,6,FALSE)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VLOOKUP(AGH812,$A$879:$F$2635,6,FALSE)</f>
        <v>1037</v>
      </c>
      <c r="AGL812" s="179" t="s">
        <v>67</v>
      </c>
      <c r="AGM812" s="10">
        <f>AGK812*1.2</f>
        <v>1244.3999999999999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VLOOKUP(AGQ812,$A$879:$F$2635,6,FALSE)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VLOOKUP(AGZ812,$A$879:$F$2635,6,FALSE)</f>
        <v>1037</v>
      </c>
      <c r="AHD812" s="179" t="s">
        <v>67</v>
      </c>
      <c r="AHE812" s="10">
        <f>AHC812*1.2</f>
        <v>1244.3999999999999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VLOOKUP(AHI812,$A$879:$F$2635,6,FALSE)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VLOOKUP(AHR812,$A$879:$F$2635,6,FALSE)</f>
        <v>252</v>
      </c>
      <c r="AHV812" s="179" t="s">
        <v>67</v>
      </c>
      <c r="AHW812" s="10">
        <f>AHU812*1.2</f>
        <v>302.39999999999998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VLOOKUP(AIA812,$A$879:$F$2635,6,FALSE)</f>
        <v>137</v>
      </c>
      <c r="AIE812" s="179" t="s">
        <v>67</v>
      </c>
      <c r="AIF812" s="10">
        <f>AID812*1.2</f>
        <v>164.4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VLOOKUP(AIJ812,$A$879:$F$2635,6,FALSE)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VLOOKUP(AIS812,$A$879:$F$2635,6,FALSE)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VLOOKUP(AJB812,$A$879:$F$2635,6,FALSE)</f>
        <v>252</v>
      </c>
      <c r="AJF812" s="179" t="s">
        <v>67</v>
      </c>
      <c r="AJG812" s="10">
        <f>AJE812*1.2</f>
        <v>302.39999999999998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VLOOKUP(AJK812,$A$879:$F$2635,6,FALSE)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VLOOKUP(AJT812,$A$879:$F$2635,6,FALSE)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VLOOKUP(AKC812,$A$879:$F$2635,6,FALSE)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VLOOKUP(AKL812,$A$879:$F$2635,6,FALSE)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VLOOKUP(AKU812,$A$879:$F$2635,6,FALSE)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VLOOKUP(ALD812,$A$879:$F$2635,6,FALSE)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VLOOKUP(ALM812,$A$879:$F$2635,6,FALSE)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VLOOKUP(ALV812,$A$879:$F$2635,6,FALSE)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VLOOKUP(AME812,$A$879:$F$2635,6,FALSE)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VLOOKUP(AMN812,$A$879:$F$2635,6,FALSE)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VLOOKUP(AMW812,$A$879:$F$2635,6,FALSE)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VLOOKUP(ANF812,$A$879:$F$2635,6,FALSE)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VLOOKUP(ANO812,$A$879:$F$2635,6,FALSE)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VLOOKUP(ANX812,$A$879:$F$2635,6,FALSE)</f>
        <v>252</v>
      </c>
      <c r="AOB812" s="179" t="s">
        <v>67</v>
      </c>
      <c r="AOC812" s="10">
        <f>AOA812*1.2</f>
        <v>302.39999999999998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VLOOKUP(AOG812,$A$879:$F$2635,6,FALSE)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VLOOKUP(AOP812,$A$879:$F$2635,6,FALSE)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VLOOKUP(AOY812,$A$879:$F$2635,6,FALSE)</f>
        <v>1037</v>
      </c>
      <c r="APC812" s="179" t="s">
        <v>67</v>
      </c>
      <c r="APD812" s="10">
        <f>APB812*1.2</f>
        <v>1244.3999999999999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VLOOKUP(APH812,$A$879:$F$2635,6,FALSE)</f>
        <v>252</v>
      </c>
      <c r="APL812" s="179" t="s">
        <v>67</v>
      </c>
      <c r="APM812" s="10">
        <f>APK812*1.2</f>
        <v>302.39999999999998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VLOOKUP(APQ812,$A$879:$F$2635,6,FALSE)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VLOOKUP(APZ812,$A$879:$F$2635,6,FALSE)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VLOOKUP(AQI812,$A$879:$F$2635,6,FALSE)</f>
        <v>341</v>
      </c>
      <c r="AQM812" s="179" t="s">
        <v>67</v>
      </c>
      <c r="AQN812" s="10">
        <f>AQL812*1.2</f>
        <v>409.2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VLOOKUP(AQR812,$A$879:$F$2635,6,FALSE)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VLOOKUP(ARA812,$A$879:$F$2635,6,FALSE)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VLOOKUP(ARJ812,$A$879:$F$2635,6,FALSE)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VLOOKUP(ARS812,$A$879:$F$2635,6,FALSE)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VLOOKUP(ASB812,$A$879:$F$2635,6,FALSE)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VLOOKUP(ASK812,$A$879:$F$2635,6,FALSE)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VLOOKUP(AST812,$A$879:$F$2635,6,FALSE)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VLOOKUP(ATC812,$A$879:$F$2635,6,FALSE)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VLOOKUP(ATL812,$A$879:$F$2635,6,FALSE)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VLOOKUP(ATU812,$A$879:$F$2635,6,FALSE)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VLOOKUP(AUD812,$A$879:$F$2635,6,FALSE)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VLOOKUP(AUM812,$A$879:$F$2635,6,FALSE)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VLOOKUP(AUV812,$A$879:$F$2635,6,FALSE)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VLOOKUP(AVE812,$A$879:$F$2635,6,FALSE)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VLOOKUP(AVN812,$A$879:$F$2635,6,FALSE)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VLOOKUP(AVW812,$A$879:$F$2635,6,FALSE)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VLOOKUP(AWF812,$A$879:$F$2635,6,FALSE)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VLOOKUP(AWO812,$A$879:$F$2635,6,FALSE)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VLOOKUP(AWX812,$A$879:$F$2635,6,FALSE)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VLOOKUP(AXG812,$A$879:$F$2635,6,FALSE)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VLOOKUP(AXP812,$A$879:$F$2635,6,FALSE)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VLOOKUP(AXY812,$A$879:$F$2635,6,FALSE)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VLOOKUP(AYH812,$A$879:$F$2635,6,FALSE)</f>
        <v>1037</v>
      </c>
      <c r="AYL812" s="179" t="s">
        <v>67</v>
      </c>
      <c r="AYM812" s="10">
        <f>AYK812*1.2</f>
        <v>1244.3999999999999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VLOOKUP(AYQ812,$A$879:$F$2635,6,FALSE)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VLOOKUP(AYZ812,$A$879:$F$2635,6,FALSE)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VLOOKUP(AZI812,$A$879:$F$2635,6,FALSE)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VLOOKUP(AZR812,$A$879:$F$2635,6,FALSE)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VLOOKUP(BAA812,$A$879:$F$2635,6,FALSE)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VLOOKUP(BAJ812,$A$879:$F$2635,6,FALSE)</f>
        <v>1037</v>
      </c>
      <c r="BAN812" s="179" t="s">
        <v>67</v>
      </c>
      <c r="BAO812" s="10">
        <f>BAM812*1.2</f>
        <v>1244.3999999999999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VLOOKUP(BAS812,$A$879:$F$2635,6,FALSE)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VLOOKUP(BBB812,$A$879:$F$2635,6,FALSE)</f>
        <v>341</v>
      </c>
      <c r="BBF812" s="179" t="s">
        <v>67</v>
      </c>
      <c r="BBG812" s="10">
        <f>BBE812*1.2</f>
        <v>409.2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VLOOKUP(BBK812,$A$879:$F$2635,6,FALSE)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VLOOKUP(BBT812,$A$879:$F$2635,6,FALSE)</f>
        <v>1037</v>
      </c>
      <c r="BBX812" s="179" t="s">
        <v>67</v>
      </c>
      <c r="BBY812" s="10">
        <f>BBW812*1.2</f>
        <v>1244.3999999999999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VLOOKUP(BCC812,$A$879:$F$2635,6,FALSE)</f>
        <v>231</v>
      </c>
      <c r="BCG812" s="179" t="s">
        <v>67</v>
      </c>
      <c r="BCH812" s="10">
        <f>BCF812*1.2</f>
        <v>277.2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VLOOKUP(BCL812,$A$879:$F$2635,6,FALSE)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VLOOKUP(BCU812,$A$879:$F$2635,6,FALSE)</f>
        <v>252</v>
      </c>
      <c r="BCY812" s="179" t="s">
        <v>67</v>
      </c>
      <c r="BCZ812" s="10">
        <f>BCX812*1.2</f>
        <v>302.39999999999998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VLOOKUP(BDD812,$A$879:$F$2635,6,FALSE)</f>
        <v>352</v>
      </c>
      <c r="BDH812" s="179" t="s">
        <v>67</v>
      </c>
      <c r="BDI812" s="10">
        <f>BDG812*1.2</f>
        <v>422.4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VLOOKUP(BDM812,$A$879:$F$2635,6,FALSE)</f>
        <v>352</v>
      </c>
      <c r="BDQ812" s="179" t="s">
        <v>67</v>
      </c>
      <c r="BDR812" s="10">
        <f>BDP812*1.2</f>
        <v>422.4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VLOOKUP(BDV812,$A$879:$F$2635,6,FALSE)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VLOOKUP(BEE812,$A$879:$F$2635,6,FALSE)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VLOOKUP(BEN812,$A$879:$F$2635,6,FALSE)</f>
        <v>352</v>
      </c>
      <c r="BER812" s="179" t="s">
        <v>67</v>
      </c>
      <c r="BES812" s="10">
        <f>BEQ812*1.2</f>
        <v>422.4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VLOOKUP(BEW812,$A$879:$F$2635,6,FALSE)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VLOOKUP(BFF812,$A$879:$F$2635,6,FALSE)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VLOOKUP(BFO812,$A$879:$F$2635,6,FALSE)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VLOOKUP(BFX812,$A$879:$F$2635,6,FALSE)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VLOOKUP(BGG812,$A$879:$F$2635,6,FALSE)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VLOOKUP(BGP812,$A$879:$F$2635,6,FALSE)</f>
        <v>137</v>
      </c>
      <c r="BGT812" s="179" t="s">
        <v>67</v>
      </c>
      <c r="BGU812" s="10">
        <f>BGS812*1.2</f>
        <v>164.4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VLOOKUP(BGY812,$A$879:$F$2635,6,FALSE)</f>
        <v>352</v>
      </c>
      <c r="BHC812" s="179" t="s">
        <v>67</v>
      </c>
      <c r="BHD812" s="10">
        <f>BHB812*1.2</f>
        <v>422.4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VLOOKUP(B813,$A$879:$F$2635,6,FALSE)</f>
        <v>1037</v>
      </c>
      <c r="F813" s="179" t="s">
        <v>69</v>
      </c>
      <c r="G813" s="10">
        <f>E813*1.1</f>
        <v>1140.7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VLOOKUP(K813,$A$879:$F$2635,6,FALSE)</f>
        <v>903</v>
      </c>
      <c r="O813" s="179" t="s">
        <v>69</v>
      </c>
      <c r="P813" s="10">
        <f>N813*1.1</f>
        <v>993.30000000000007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VLOOKUP(T813,$A$879:$F$2635,6,FALSE)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VLOOKUP(AC813,$A$879:$F$2635,6,FALSE)</f>
        <v>1037</v>
      </c>
      <c r="AG813" s="179" t="s">
        <v>69</v>
      </c>
      <c r="AH813" s="10">
        <f>AF813*1.1</f>
        <v>1140.7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VLOOKUP(AL813,$A$879:$F$2635,6,FALSE)</f>
        <v>903</v>
      </c>
      <c r="AP813" s="179" t="s">
        <v>69</v>
      </c>
      <c r="AQ813" s="10">
        <f>AO813*1.1</f>
        <v>993.30000000000007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VLOOKUP(AU813,$A$879:$F$2635,6,FALSE)</f>
        <v>137</v>
      </c>
      <c r="AY813" s="179" t="s">
        <v>69</v>
      </c>
      <c r="AZ813" s="10">
        <f>AX813*1.1</f>
        <v>150.70000000000002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VLOOKUP(BD813,$A$879:$F$2635,6,FALSE)</f>
        <v>1037</v>
      </c>
      <c r="BH813" s="179" t="s">
        <v>69</v>
      </c>
      <c r="BI813" s="10">
        <f>BG813*1.1</f>
        <v>1140.7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VLOOKUP(BM813,$A$879:$F$2635,6,FALSE)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VLOOKUP(BV813,$A$879:$F$2635,6,FALSE)</f>
        <v>903</v>
      </c>
      <c r="BZ813" s="179" t="s">
        <v>69</v>
      </c>
      <c r="CA813" s="10">
        <f>BY813*1.1</f>
        <v>993.30000000000007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VLOOKUP(CE813,$A$879:$F$2635,6,FALSE)</f>
        <v>352</v>
      </c>
      <c r="CI813" s="179" t="s">
        <v>69</v>
      </c>
      <c r="CJ813" s="10">
        <f>CH813*1.1</f>
        <v>387.20000000000005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VLOOKUP(CN813,$A$879:$F$2635,6,FALSE)</f>
        <v>903</v>
      </c>
      <c r="CR813" s="179" t="s">
        <v>69</v>
      </c>
      <c r="CS813" s="10">
        <f>CQ813*1.1</f>
        <v>993.30000000000007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VLOOKUP(CW813,$A$879:$F$2635,6,FALSE)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VLOOKUP(DF813,$A$879:$F$2635,6,FALSE)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VLOOKUP(DO813,$A$879:$F$2635,6,FALSE)</f>
        <v>352</v>
      </c>
      <c r="DS813" s="179" t="s">
        <v>69</v>
      </c>
      <c r="DT813" s="10">
        <f>DR813*1.1</f>
        <v>387.20000000000005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VLOOKUP(DX813,$A$879:$F$2635,6,FALSE)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VLOOKUP(EG813,$A$879:$F$2635,6,FALSE)</f>
        <v>903</v>
      </c>
      <c r="EK813" s="179" t="s">
        <v>69</v>
      </c>
      <c r="EL813" s="10">
        <f>EJ813*1.1</f>
        <v>993.30000000000007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VLOOKUP(EP813,$A$879:$F$2635,6,FALSE)</f>
        <v>352</v>
      </c>
      <c r="ET813" s="179" t="s">
        <v>69</v>
      </c>
      <c r="EU813" s="10">
        <f>ES813*1.1</f>
        <v>387.20000000000005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VLOOKUP(EY813,$A$879:$F$2635,6,FALSE)</f>
        <v>352</v>
      </c>
      <c r="FC813" s="179" t="s">
        <v>69</v>
      </c>
      <c r="FD813" s="10">
        <f>FB813*1.1</f>
        <v>387.20000000000005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VLOOKUP(FH813,$A$879:$F$2635,6,FALSE)</f>
        <v>60</v>
      </c>
      <c r="FL813" s="179" t="s">
        <v>69</v>
      </c>
      <c r="FM813" s="10">
        <f>FK813*1.1</f>
        <v>66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VLOOKUP(FQ813,$A$879:$F$2635,6,FALSE)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VLOOKUP(FZ813,$A$879:$F$2635,6,FALSE)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VLOOKUP(GI813,$A$879:$F$2635,6,FALSE)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VLOOKUP(GR813,$A$879:$F$2635,6,FALSE)</f>
        <v>352</v>
      </c>
      <c r="GV813" s="179" t="s">
        <v>69</v>
      </c>
      <c r="GW813" s="10">
        <f>GU813*1.1</f>
        <v>387.20000000000005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VLOOKUP(HA813,$A$879:$F$2635,6,FALSE)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VLOOKUP(HJ813,$A$879:$F$2635,6,FALSE)</f>
        <v>903</v>
      </c>
      <c r="HN813" s="179" t="s">
        <v>69</v>
      </c>
      <c r="HO813" s="10">
        <f>HM813*1.1</f>
        <v>993.30000000000007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VLOOKUP(HS813,$A$879:$F$2635,6,FALSE)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VLOOKUP(IB813,$A$879:$F$2635,6,FALSE)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VLOOKUP(IK813,$A$879:$F$2635,6,FALSE)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VLOOKUP(IT813,$A$879:$F$2635,6,FALSE)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VLOOKUP(JC813,$A$879:$F$2635,6,FALSE)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VLOOKUP(JL813,$A$879:$F$2635,6,FALSE)</f>
        <v>903</v>
      </c>
      <c r="JP813" s="179" t="s">
        <v>69</v>
      </c>
      <c r="JQ813" s="10">
        <f>JO813*1.1</f>
        <v>993.30000000000007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VLOOKUP(JU813,$A$879:$F$2635,6,FALSE)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VLOOKUP(KD813,$A$879:$F$2635,6,FALSE)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VLOOKUP(KM813,$A$879:$F$2635,6,FALSE)</f>
        <v>252</v>
      </c>
      <c r="KQ813" s="179" t="s">
        <v>69</v>
      </c>
      <c r="KR813" s="10">
        <f>KP813*1.1</f>
        <v>277.20000000000005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VLOOKUP(KV813,$A$879:$F$2635,6,FALSE)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VLOOKUP(LE813,$A$879:$F$2635,6,FALSE)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VLOOKUP(LN813,$A$879:$F$2635,6,FALSE)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VLOOKUP(LW813,$A$879:$F$2635,6,FALSE)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VLOOKUP(MF813,$A$879:$F$2635,6,FALSE)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VLOOKUP(MO813,$A$879:$F$2635,6,FALSE)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VLOOKUP(MX813,$A$879:$F$2635,6,FALSE)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VLOOKUP(NG813,$A$879:$F$2635,6,FALSE)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VLOOKUP(NP813,$A$879:$F$2635,6,FALSE)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VLOOKUP(NY813,$A$879:$F$2635,6,FALSE)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VLOOKUP(OH813,$A$879:$F$2635,6,FALSE)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VLOOKUP(OQ813,$A$879:$F$2635,6,FALSE)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VLOOKUP(OZ813,$A$879:$F$2635,6,FALSE)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VLOOKUP(PI813,$A$879:$F$2635,6,FALSE)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VLOOKUP(PR813,$A$879:$F$2635,6,FALSE)</f>
        <v>1037</v>
      </c>
      <c r="PV813" s="179" t="s">
        <v>69</v>
      </c>
      <c r="PW813" s="10">
        <f>PU813*1.1</f>
        <v>1140.7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VLOOKUP(QA813,$A$879:$F$2635,6,FALSE)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VLOOKUP(QJ813,$A$879:$F$2635,6,FALSE)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VLOOKUP(QS813,$A$879:$F$2635,6,FALSE)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VLOOKUP(RB813,$A$879:$F$2635,6,FALSE)</f>
        <v>60</v>
      </c>
      <c r="RF813" s="179" t="s">
        <v>69</v>
      </c>
      <c r="RG813" s="10">
        <f>RE813*1.1</f>
        <v>66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VLOOKUP(RK813,$A$879:$F$2635,6,FALSE)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VLOOKUP(RT813,$A$879:$F$2635,6,FALSE)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VLOOKUP(SC813,$A$879:$F$2635,6,FALSE)</f>
        <v>1037</v>
      </c>
      <c r="SG813" s="179" t="s">
        <v>69</v>
      </c>
      <c r="SH813" s="10">
        <f>SF813*1.1</f>
        <v>1140.7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VLOOKUP(SL813,$A$879:$F$2635,6,FALSE)</f>
        <v>352</v>
      </c>
      <c r="SP813" s="179" t="s">
        <v>69</v>
      </c>
      <c r="SQ813" s="10">
        <f>SO813*1.1</f>
        <v>387.20000000000005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VLOOKUP(SU813,$A$879:$F$2635,6,FALSE)</f>
        <v>1037</v>
      </c>
      <c r="SY813" s="179" t="s">
        <v>69</v>
      </c>
      <c r="SZ813" s="10">
        <f>SX813*1.1</f>
        <v>1140.7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VLOOKUP(TD813,$A$879:$F$2635,6,FALSE)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VLOOKUP(TM813,$A$879:$F$2635,6,FALSE)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VLOOKUP(TV813,$A$879:$F$2635,6,FALSE)</f>
        <v>352</v>
      </c>
      <c r="TZ813" s="179" t="s">
        <v>69</v>
      </c>
      <c r="UA813" s="10">
        <f>TY813*1.1</f>
        <v>387.20000000000005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VLOOKUP(UE813,$A$879:$F$2635,6,FALSE)</f>
        <v>903</v>
      </c>
      <c r="UI813" s="179" t="s">
        <v>69</v>
      </c>
      <c r="UJ813" s="10">
        <f>UH813*1.1</f>
        <v>993.30000000000007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VLOOKUP(UN813,$A$879:$F$2635,6,FALSE)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VLOOKUP(UW813,$A$879:$F$2635,6,FALSE)</f>
        <v>903</v>
      </c>
      <c r="VA813" s="179" t="s">
        <v>69</v>
      </c>
      <c r="VB813" s="10">
        <f>UZ813*1.1</f>
        <v>993.30000000000007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VLOOKUP(VF813,$A$879:$F$2635,6,FALSE)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VLOOKUP(VO813,$A$879:$F$2635,6,FALSE)</f>
        <v>137</v>
      </c>
      <c r="VS813" s="179" t="s">
        <v>69</v>
      </c>
      <c r="VT813" s="10">
        <f>VR813*1.1</f>
        <v>150.70000000000002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VLOOKUP(VX813,$A$879:$F$2635,6,FALSE)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VLOOKUP(WG813,$A$879:$F$2635,6,FALSE)</f>
        <v>252</v>
      </c>
      <c r="WK813" s="179" t="s">
        <v>69</v>
      </c>
      <c r="WL813" s="10">
        <f>WJ813*1.1</f>
        <v>277.20000000000005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VLOOKUP(WP813,$A$879:$F$2635,6,FALSE)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VLOOKUP(WY813,$A$879:$F$2635,6,FALSE)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VLOOKUP(XH813,$A$879:$F$2635,6,FALSE)</f>
        <v>1037</v>
      </c>
      <c r="XL813" s="179" t="s">
        <v>69</v>
      </c>
      <c r="XM813" s="10">
        <f>XK813*1.1</f>
        <v>1140.7</v>
      </c>
      <c r="XO813" s="239"/>
      <c r="XP813" s="179" t="s">
        <v>79</v>
      </c>
      <c r="XQ813" s="360" t="s">
        <v>2128</v>
      </c>
      <c r="XS813" s="180"/>
      <c r="XT813" s="180">
        <f>VLOOKUP(XQ813,$A$879:$F$2635,6,FALSE)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VLOOKUP(XZ813,$A$879:$F$2635,6,FALSE)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VLOOKUP(YI813,$A$879:$F$2635,6,FALSE)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VLOOKUP(YR813,$A$879:$F$2635,6,FALSE)</f>
        <v>341</v>
      </c>
      <c r="YV813" s="179" t="s">
        <v>69</v>
      </c>
      <c r="YW813" s="10">
        <f>YU813*1.1</f>
        <v>375.1</v>
      </c>
      <c r="YY813" s="239"/>
      <c r="YZ813" s="179" t="s">
        <v>79</v>
      </c>
      <c r="ZA813" s="360" t="s">
        <v>2093</v>
      </c>
      <c r="ZC813" s="180"/>
      <c r="ZD813" s="180">
        <f>VLOOKUP(ZA813,$A$879:$F$2635,6,FALSE)</f>
        <v>903</v>
      </c>
      <c r="ZE813" s="179" t="s">
        <v>69</v>
      </c>
      <c r="ZF813" s="10">
        <f>ZD813*1.1</f>
        <v>993.30000000000007</v>
      </c>
      <c r="ZH813" s="239"/>
      <c r="ZI813" s="179" t="s">
        <v>79</v>
      </c>
      <c r="ZJ813" s="360" t="s">
        <v>2128</v>
      </c>
      <c r="ZL813" s="180"/>
      <c r="ZM813" s="180">
        <f>VLOOKUP(ZJ813,$A$879:$F$2635,6,FALSE)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VLOOKUP(ZS813,$A$879:$F$2635,6,FALSE)</f>
        <v>352</v>
      </c>
      <c r="ZW813" s="179" t="s">
        <v>69</v>
      </c>
      <c r="ZX813" s="10">
        <f>ZV813*1.1</f>
        <v>387.20000000000005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VLOOKUP(AAB813,$A$879:$F$2635,6,FALSE)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VLOOKUP(AAK813,$A$879:$F$2635,6,FALSE)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VLOOKUP(AAT813,$A$879:$F$2635,6,FALSE)</f>
        <v>341</v>
      </c>
      <c r="AAX813" s="179" t="s">
        <v>69</v>
      </c>
      <c r="AAY813" s="10">
        <f>AAW813*1.1</f>
        <v>375.1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VLOOKUP(ABC813,$A$879:$F$2635,6,FALSE)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VLOOKUP(ABL813,$A$879:$F$2635,6,FALSE)</f>
        <v>252</v>
      </c>
      <c r="ABP813" s="179" t="s">
        <v>69</v>
      </c>
      <c r="ABQ813" s="10">
        <f>ABO813*1.1</f>
        <v>277.20000000000005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VLOOKUP(ABU813,$A$879:$F$2635,6,FALSE)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VLOOKUP(ACD813,$A$879:$F$2635,6,FALSE)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VLOOKUP(ACM813,$A$879:$F$2635,6,FALSE)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VLOOKUP(ACV813,$A$879:$F$2635,6,FALSE)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VLOOKUP(ADE813,$A$879:$F$2635,6,FALSE)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VLOOKUP(ADN813,$A$879:$F$2635,6,FALSE)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VLOOKUP(ADW813,$A$879:$F$2635,6,FALSE)</f>
        <v>252</v>
      </c>
      <c r="AEA813" s="179" t="s">
        <v>69</v>
      </c>
      <c r="AEB813" s="10">
        <f>ADZ813*1.1</f>
        <v>277.20000000000005</v>
      </c>
      <c r="AED813" s="239"/>
      <c r="AEE813" s="179" t="s">
        <v>79</v>
      </c>
      <c r="AEF813" s="75" t="s">
        <v>183</v>
      </c>
      <c r="AEH813" s="180"/>
      <c r="AEI813" s="180" t="e">
        <f>VLOOKUP(AEF813,$A$879:$F$2635,6,FALSE)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VLOOKUP(AEO813,$A$879:$F$2635,6,FALSE)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VLOOKUP(AEX813,$A$879:$F$2635,6,FALSE)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VLOOKUP(AFG813,$A$879:$F$2635,6,FALSE)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VLOOKUP(AFP813,$A$879:$F$2635,6,FALSE)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VLOOKUP(AFY813,$A$879:$F$2635,6,FALSE)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VLOOKUP(AGH813,$A$879:$F$2635,6,FALSE)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VLOOKUP(AGQ813,$A$879:$F$2635,6,FALSE)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VLOOKUP(AGZ813,$A$879:$F$2635,6,FALSE)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VLOOKUP(AHI813,$A$879:$F$2635,6,FALSE)</f>
        <v>252</v>
      </c>
      <c r="AHM813" s="179" t="s">
        <v>69</v>
      </c>
      <c r="AHN813" s="10">
        <f>AHL813*1.1</f>
        <v>277.20000000000005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VLOOKUP(AHR813,$A$879:$F$2635,6,FALSE)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VLOOKUP(AIA813,$A$879:$F$2635,6,FALSE)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VLOOKUP(AIJ813,$A$879:$F$2635,6,FALSE)</f>
        <v>352</v>
      </c>
      <c r="AIN813" s="179" t="s">
        <v>69</v>
      </c>
      <c r="AIO813" s="10">
        <f>AIM813*1.1</f>
        <v>387.20000000000005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VLOOKUP(AIS813,$A$879:$F$2635,6,FALSE)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VLOOKUP(AJB813,$A$879:$F$2635,6,FALSE)</f>
        <v>352</v>
      </c>
      <c r="AJF813" s="179" t="s">
        <v>69</v>
      </c>
      <c r="AJG813" s="10">
        <f>AJE813*1.1</f>
        <v>387.20000000000005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VLOOKUP(AJK813,$A$879:$F$2635,6,FALSE)</f>
        <v>903</v>
      </c>
      <c r="AJO813" s="179" t="s">
        <v>69</v>
      </c>
      <c r="AJP813" s="10">
        <f>AJN813*1.1</f>
        <v>993.30000000000007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VLOOKUP(AJT813,$A$879:$F$2635,6,FALSE)</f>
        <v>352</v>
      </c>
      <c r="AJX813" s="179" t="s">
        <v>69</v>
      </c>
      <c r="AJY813" s="10">
        <f>AJW813*1.1</f>
        <v>387.20000000000005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VLOOKUP(AKC813,$A$879:$F$2635,6,FALSE)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VLOOKUP(AKL813,$A$879:$F$2635,6,FALSE)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VLOOKUP(AKU813,$A$879:$F$2635,6,FALSE)</f>
        <v>252</v>
      </c>
      <c r="AKY813" s="179" t="s">
        <v>69</v>
      </c>
      <c r="AKZ813" s="10">
        <f>AKX813*1.1</f>
        <v>277.20000000000005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VLOOKUP(ALD813,$A$879:$F$2635,6,FALSE)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VLOOKUP(ALM813,$A$879:$F$2635,6,FALSE)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VLOOKUP(ALV813,$A$879:$F$2635,6,FALSE)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VLOOKUP(AME813,$A$879:$F$2635,6,FALSE)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VLOOKUP(AMN813,$A$879:$F$2635,6,FALSE)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VLOOKUP(AMW813,$A$879:$F$2635,6,FALSE)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VLOOKUP(ANF813,$A$879:$F$2635,6,FALSE)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VLOOKUP(ANO813,$A$879:$F$2635,6,FALSE)</f>
        <v>137</v>
      </c>
      <c r="ANS813" s="179" t="s">
        <v>69</v>
      </c>
      <c r="ANT813" s="10">
        <f>ANR813*1.1</f>
        <v>150.70000000000002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VLOOKUP(ANX813,$A$879:$F$2635,6,FALSE)</f>
        <v>352</v>
      </c>
      <c r="AOB813" s="179" t="s">
        <v>69</v>
      </c>
      <c r="AOC813" s="10">
        <f>AOA813*1.1</f>
        <v>387.20000000000005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VLOOKUP(AOG813,$A$879:$F$2635,6,FALSE)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VLOOKUP(AOP813,$A$879:$F$2635,6,FALSE)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VLOOKUP(AOY813,$A$879:$F$2635,6,FALSE)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VLOOKUP(APH813,$A$879:$F$2635,6,FALSE)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VLOOKUP(APQ813,$A$879:$F$2635,6,FALSE)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VLOOKUP(APZ813,$A$879:$F$2635,6,FALSE)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VLOOKUP(AQI813,$A$879:$F$2635,6,FALSE)</f>
        <v>137</v>
      </c>
      <c r="AQM813" s="179" t="s">
        <v>69</v>
      </c>
      <c r="AQN813" s="10">
        <f>AQL813*1.1</f>
        <v>150.70000000000002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VLOOKUP(AQR813,$A$879:$F$2635,6,FALSE)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VLOOKUP(ARA813,$A$879:$F$2635,6,FALSE)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VLOOKUP(ARJ813,$A$879:$F$2635,6,FALSE)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VLOOKUP(ARS813,$A$879:$F$2635,6,FALSE)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VLOOKUP(ASB813,$A$879:$F$2635,6,FALSE)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VLOOKUP(ASK813,$A$879:$F$2635,6,FALSE)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VLOOKUP(AST813,$A$879:$F$2635,6,FALSE)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VLOOKUP(ATC813,$A$879:$F$2635,6,FALSE)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VLOOKUP(ATL813,$A$879:$F$2635,6,FALSE)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VLOOKUP(ATU813,$A$879:$F$2635,6,FALSE)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VLOOKUP(AUD813,$A$879:$F$2635,6,FALSE)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VLOOKUP(AUM813,$A$879:$F$2635,6,FALSE)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VLOOKUP(AUV813,$A$879:$F$2635,6,FALSE)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VLOOKUP(AVE813,$A$879:$F$2635,6,FALSE)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VLOOKUP(AVN813,$A$879:$F$2635,6,FALSE)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VLOOKUP(AVW813,$A$879:$F$2635,6,FALSE)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VLOOKUP(AWF813,$A$879:$F$2635,6,FALSE)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VLOOKUP(AWO813,$A$879:$F$2635,6,FALSE)</f>
        <v>231</v>
      </c>
      <c r="AWS813" s="179" t="s">
        <v>69</v>
      </c>
      <c r="AWT813" s="10">
        <f>AWR813*1.1</f>
        <v>254.10000000000002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VLOOKUP(AWX813,$A$879:$F$2635,6,FALSE)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VLOOKUP(AXG813,$A$879:$F$2635,6,FALSE)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VLOOKUP(AXP813,$A$879:$F$2635,6,FALSE)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VLOOKUP(AXY813,$A$879:$F$2635,6,FALSE)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VLOOKUP(AYH813,$A$879:$F$2635,6,FALSE)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VLOOKUP(AYQ813,$A$879:$F$2635,6,FALSE)</f>
        <v>60</v>
      </c>
      <c r="AYU813" s="179" t="s">
        <v>69</v>
      </c>
      <c r="AYV813" s="10">
        <f>AYT813*1.1</f>
        <v>66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VLOOKUP(AYZ813,$A$879:$F$2635,6,FALSE)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VLOOKUP(AZI813,$A$879:$F$2635,6,FALSE)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VLOOKUP(AZR813,$A$879:$F$2635,6,FALSE)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VLOOKUP(BAA813,$A$879:$F$2635,6,FALSE)</f>
        <v>1037</v>
      </c>
      <c r="BAE813" s="179" t="s">
        <v>69</v>
      </c>
      <c r="BAF813" s="10">
        <f>BAD813*1.1</f>
        <v>1140.7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VLOOKUP(BAJ813,$A$879:$F$2635,6,FALSE)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VLOOKUP(BAS813,$A$879:$F$2635,6,FALSE)</f>
        <v>1037</v>
      </c>
      <c r="BAW813" s="179" t="s">
        <v>69</v>
      </c>
      <c r="BAX813" s="10">
        <f>BAV813*1.1</f>
        <v>1140.7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VLOOKUP(BBB813,$A$879:$F$2635,6,FALSE)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VLOOKUP(BBK813,$A$879:$F$2635,6,FALSE)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VLOOKUP(BBT813,$A$879:$F$2635,6,FALSE)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VLOOKUP(BCC813,$A$879:$F$2635,6,FALSE)</f>
        <v>137</v>
      </c>
      <c r="BCG813" s="179" t="s">
        <v>69</v>
      </c>
      <c r="BCH813" s="10">
        <f>BCF813*1.1</f>
        <v>150.70000000000002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VLOOKUP(BCL813,$A$879:$F$2635,6,FALSE)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VLOOKUP(BCU813,$A$879:$F$2635,6,FALSE)</f>
        <v>341</v>
      </c>
      <c r="BCY813" s="179" t="s">
        <v>69</v>
      </c>
      <c r="BCZ813" s="10">
        <f>BCX813*1.1</f>
        <v>375.1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VLOOKUP(BDD813,$A$879:$F$2635,6,FALSE)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VLOOKUP(BDM813,$A$879:$F$2635,6,FALSE)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VLOOKUP(BDV813,$A$879:$F$2635,6,FALSE)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VLOOKUP(BEE813,$A$879:$F$2635,6,FALSE)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VLOOKUP(BEN813,$A$879:$F$2635,6,FALSE)</f>
        <v>60</v>
      </c>
      <c r="BER813" s="179" t="s">
        <v>69</v>
      </c>
      <c r="BES813" s="10">
        <f>BEQ813*1.1</f>
        <v>66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VLOOKUP(BEW813,$A$879:$F$2635,6,FALSE)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VLOOKUP(BFF813,$A$879:$F$2635,6,FALSE)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VLOOKUP(BFO813,$A$879:$F$2635,6,FALSE)</f>
        <v>252</v>
      </c>
      <c r="BFS813" s="179" t="s">
        <v>69</v>
      </c>
      <c r="BFT813" s="10">
        <f>BFR813*1.1</f>
        <v>277.20000000000005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VLOOKUP(BFX813,$A$879:$F$2635,6,FALSE)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VLOOKUP(BGG813,$A$879:$F$2635,6,FALSE)</f>
        <v>252</v>
      </c>
      <c r="BGK813" s="179" t="s">
        <v>69</v>
      </c>
      <c r="BGL813" s="10">
        <f>BGJ813*1.1</f>
        <v>277.20000000000005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VLOOKUP(BGP813,$A$879:$F$2635,6,FALSE)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VLOOKUP(BGY813,$A$879:$F$2635,6,FALSE)</f>
        <v>1037</v>
      </c>
      <c r="BHC813" s="179" t="s">
        <v>69</v>
      </c>
      <c r="BHD813" s="10">
        <f>BHB813*1.1</f>
        <v>1140.7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3031.2</v>
      </c>
      <c r="I814" s="233"/>
      <c r="J814" s="179"/>
      <c r="K814" s="436"/>
      <c r="M814" s="179"/>
      <c r="N814" s="179"/>
      <c r="O814" s="179"/>
      <c r="P814" s="10"/>
      <c r="Q814" s="10">
        <f>SUM(P809:P813)</f>
        <v>3952.7000000000003</v>
      </c>
      <c r="R814" s="233"/>
      <c r="S814" s="179"/>
      <c r="T814" s="436"/>
      <c r="V814" s="179"/>
      <c r="W814" s="179"/>
      <c r="X814" s="179"/>
      <c r="Y814" s="10"/>
      <c r="Z814" s="10">
        <f>SUM(Y809:Y813)</f>
        <v>2883.7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3729.3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3884.2000000000003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3325.8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4002.3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3440.2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4731.3999999999996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3851.3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3851.3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3569.6000000000004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2463.3000000000002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3807.2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2935.1000000000004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4583.8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3644.8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3168.8999999999996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2587.7000000000003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2796.4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3630.9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3346.5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3010.3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3427.4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4323.6000000000004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2696.9000000000005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2021.3000000000002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3695.2000000000003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3329.3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4085.1000000000004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2026.1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3299.5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2882.3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3041.8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2524.5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4556.9000000000005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3015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2156.9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2972.1000000000004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3347.3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2009.15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2802.7000000000003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3140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3872.1000000000004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2733.2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3954.0000000000005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3084.7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2611.3000000000002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3669.3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3073.7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4490.5999999999995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3794.3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2899.2000000000003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2328.1999999999998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3543.5000000000005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2945.6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1905.5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2564.1000000000004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3680.4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3912.5000000000005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3182.4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2867.7999999999997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2986.2000000000003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2550.6999999999998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3399.9999999999995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2124.2000000000003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4548.2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1951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2978.9000000000005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2332.4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1312.1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3466.8999999999996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1958.3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1844.9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2941.7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3813.8999999999996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2982.8999999999996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4329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2414.8999999999996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2271.3000000000002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2077.6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2355.6999999999998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2671.3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2975.9000000000005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4474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3863.3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4240.0999999999995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2734.9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3990.1000000000004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3353.4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2051.7999999999997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4554.3999999999996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4359.7000000000007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3756.6000000000004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2396.8000000000002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3968.7000000000003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2835.1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1933.2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2898.2000000000003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3275.5999999999995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1858.6000000000001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2786.0999999999995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2334.6999999999998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1625.2000000000003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3997.1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2708.2999999999997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2491.4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2588.0000000000005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2287.1000000000004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3461.8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1595.1999999999998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2693.5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2685.3999999999996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2252.5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3191.7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3344.8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2708.8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3101.2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3448.5000000000005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4362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2178.3000000000002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2117.6000000000004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2381.9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2582.1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2851.9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2109.4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2930.0000000000005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2304.3000000000002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1949.6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2877.3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2323.3000000000002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2590.8000000000002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4531.5999999999995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1403.8000000000002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3137.3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VLOOKUP(B815,$A$879:$F$2635,6,FALSE)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VLOOKUP(K815,$A$879:$F$2635,6,FALSE)</f>
        <v>35</v>
      </c>
      <c r="O815" s="179" t="s">
        <v>61</v>
      </c>
      <c r="P815" s="10">
        <f>N815*1.5*M815</f>
        <v>52.5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VLOOKUP(T815,$A$879:$F$2635,6,FALSE)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VLOOKUP(AC815,$A$879:$F$2635,6,FALSE)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VLOOKUP(AL815,$A$879:$F$2635,6,FALSE)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VLOOKUP(AU815,$A$879:$F$2635,6,FALSE)</f>
        <v>120</v>
      </c>
      <c r="AY815" s="179" t="s">
        <v>61</v>
      </c>
      <c r="AZ815" s="10">
        <f>AX815*1.5*AW815</f>
        <v>180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VLOOKUP(BD815,$A$879:$F$2635,6,FALSE)</f>
        <v>443</v>
      </c>
      <c r="BH815" s="179" t="s">
        <v>61</v>
      </c>
      <c r="BI815" s="10">
        <f>BG815*1.5*BF815</f>
        <v>664.5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VLOOKUP(BM815,$A$879:$F$2635,6,FALSE)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VLOOKUP(BV815,$A$879:$F$2635,6,FALSE)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VLOOKUP(CE815,$A$879:$F$2635,6,FALSE)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VLOOKUP(CN815,$A$879:$F$2635,6,FALSE)</f>
        <v>443</v>
      </c>
      <c r="CR815" s="179" t="s">
        <v>61</v>
      </c>
      <c r="CS815" s="10">
        <f>CQ815*1.5*CP815</f>
        <v>664.5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VLOOKUP(CW815,$A$879:$F$2635,6,FALSE)</f>
        <v>120</v>
      </c>
      <c r="DA815" s="179" t="s">
        <v>61</v>
      </c>
      <c r="DB815" s="10">
        <f>CZ815*1.5*CY815</f>
        <v>180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VLOOKUP(DF815,$A$879:$F$2635,6,FALSE)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VLOOKUP(DO815,$A$879:$F$2635,6,FALSE)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VLOOKUP(DX815,$A$879:$F$2635,6,FALSE)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VLOOKUP(EG815,$A$879:$F$2635,6,FALSE)</f>
        <v>443</v>
      </c>
      <c r="EK815" s="179" t="s">
        <v>61</v>
      </c>
      <c r="EL815" s="10">
        <f>EJ815*1.5*EI815</f>
        <v>664.5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VLOOKUP(EP815,$A$879:$F$2635,6,FALSE)</f>
        <v>120</v>
      </c>
      <c r="ET815" s="179" t="s">
        <v>61</v>
      </c>
      <c r="EU815" s="10">
        <f>ES815*1.5*ER815</f>
        <v>180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VLOOKUP(EY815,$A$879:$F$2635,6,FALSE)</f>
        <v>443</v>
      </c>
      <c r="FC815" s="179" t="s">
        <v>61</v>
      </c>
      <c r="FD815" s="10">
        <f>FB815*1.5*FA815</f>
        <v>664.5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VLOOKUP(FH815,$A$879:$F$2635,6,FALSE)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VLOOKUP(FQ815,$A$879:$F$2635,6,FALSE)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VLOOKUP(FZ815,$A$879:$F$2635,6,FALSE)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VLOOKUP(GI815,$A$879:$F$2635,6,FALSE)</f>
        <v>443</v>
      </c>
      <c r="GM815" s="179" t="s">
        <v>61</v>
      </c>
      <c r="GN815" s="10">
        <f>GL815*1.5*GK815</f>
        <v>664.5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VLOOKUP(GR815,$A$879:$F$2635,6,FALSE)</f>
        <v>120</v>
      </c>
      <c r="GV815" s="179" t="s">
        <v>61</v>
      </c>
      <c r="GW815" s="10">
        <f>GU815*1.5*GT815</f>
        <v>180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VLOOKUP(HA815,$A$879:$F$2635,6,FALSE)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VLOOKUP(HJ815,$A$879:$F$2635,6,FALSE)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VLOOKUP(HS815,$A$879:$F$2635,6,FALSE)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VLOOKUP(IB815,$A$879:$F$2635,6,FALSE)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VLOOKUP(IK815,$A$879:$F$2635,6,FALSE)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VLOOKUP(IT815,$A$879:$F$2635,6,FALSE)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VLOOKUP(JC815,$A$879:$F$2635,6,FALSE)</f>
        <v>120</v>
      </c>
      <c r="JG815" s="179" t="s">
        <v>61</v>
      </c>
      <c r="JH815" s="10">
        <f>JF815*1.5*JE815</f>
        <v>180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VLOOKUP(JL815,$A$879:$F$2635,6,FALSE)</f>
        <v>57</v>
      </c>
      <c r="JP815" s="179" t="s">
        <v>61</v>
      </c>
      <c r="JQ815" s="10">
        <f>JO815*1.5*JN815</f>
        <v>85.5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VLOOKUP(JU815,$A$879:$F$2635,6,FALSE)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VLOOKUP(KD815,$A$879:$F$2635,6,FALSE)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VLOOKUP(KM815,$A$879:$F$2635,6,FALSE)</f>
        <v>35</v>
      </c>
      <c r="KQ815" s="179" t="s">
        <v>61</v>
      </c>
      <c r="KR815" s="10">
        <f>KP815*1.5*KO815</f>
        <v>52.5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VLOOKUP(KV815,$A$879:$F$2635,6,FALSE)</f>
        <v>120</v>
      </c>
      <c r="KZ815" s="179" t="s">
        <v>61</v>
      </c>
      <c r="LA815" s="10">
        <f>KY815*1.5*KX815</f>
        <v>180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VLOOKUP(LE815,$A$879:$F$2635,6,FALSE)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VLOOKUP(LN815,$A$879:$F$2635,6,FALSE)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VLOOKUP(LW815,$A$879:$F$2635,6,FALSE)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VLOOKUP(MF815,$A$879:$F$2635,6,FALSE)</f>
        <v>57</v>
      </c>
      <c r="MJ815" s="179" t="s">
        <v>61</v>
      </c>
      <c r="MK815" s="10">
        <f>MI815*1.5*MH815</f>
        <v>85.5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VLOOKUP(MO815,$A$879:$F$2635,6,FALSE)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VLOOKUP(MX815,$A$879:$F$2635,6,FALSE)</f>
        <v>120</v>
      </c>
      <c r="NB815" s="179" t="s">
        <v>61</v>
      </c>
      <c r="NC815" s="10">
        <f>NA815*1.5*MZ815</f>
        <v>180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VLOOKUP(NG815,$A$879:$F$2635,6,FALSE)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VLOOKUP(NP815,$A$879:$F$2635,6,FALSE)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VLOOKUP(NY815,$A$879:$F$2635,6,FALSE)</f>
        <v>443</v>
      </c>
      <c r="OC815" s="179" t="s">
        <v>61</v>
      </c>
      <c r="OD815" s="10">
        <f>OB815*1.5*OA815</f>
        <v>664.5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VLOOKUP(OH815,$A$879:$F$2635,6,FALSE)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VLOOKUP(OQ815,$A$879:$F$2635,6,FALSE)</f>
        <v>443</v>
      </c>
      <c r="OU815" s="179" t="s">
        <v>61</v>
      </c>
      <c r="OV815" s="10">
        <f>OT815*1.5*OS815</f>
        <v>664.5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VLOOKUP(OZ815,$A$879:$F$2635,6,FALSE)</f>
        <v>290</v>
      </c>
      <c r="PD815" s="179" t="s">
        <v>61</v>
      </c>
      <c r="PE815" s="10">
        <f>PC815*1.5*PB815</f>
        <v>435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VLOOKUP(PI815,$A$879:$F$2635,6,FALSE)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VLOOKUP(PR815,$A$879:$F$2635,6,FALSE)</f>
        <v>83</v>
      </c>
      <c r="PV815" s="179" t="s">
        <v>61</v>
      </c>
      <c r="PW815" s="10">
        <f>PU815*1.5*PT815</f>
        <v>124.5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VLOOKUP(QA815,$A$879:$F$2635,6,FALSE)</f>
        <v>443</v>
      </c>
      <c r="QE815" s="179" t="s">
        <v>61</v>
      </c>
      <c r="QF815" s="10">
        <f>QD815*1.5*QC815</f>
        <v>664.5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VLOOKUP(QJ815,$A$879:$F$2635,6,FALSE)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VLOOKUP(QS815,$A$879:$F$2635,6,FALSE)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VLOOKUP(RB815,$A$879:$F$2635,6,FALSE)</f>
        <v>443</v>
      </c>
      <c r="RF815" s="179" t="s">
        <v>61</v>
      </c>
      <c r="RG815" s="10">
        <f>RE815*1.5*RD815</f>
        <v>664.5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VLOOKUP(RK815,$A$879:$F$2635,6,FALSE)</f>
        <v>120</v>
      </c>
      <c r="RO815" s="179" t="s">
        <v>61</v>
      </c>
      <c r="RP815" s="10">
        <f>RN815*1.5*RM815</f>
        <v>180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VLOOKUP(RT815,$A$879:$F$2635,6,FALSE)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VLOOKUP(SC815,$A$879:$F$2635,6,FALSE)</f>
        <v>226</v>
      </c>
      <c r="SG815" s="179" t="s">
        <v>61</v>
      </c>
      <c r="SH815" s="10">
        <f>SF815*1.5*SE815</f>
        <v>339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VLOOKUP(SL815,$A$879:$F$2635,6,FALSE)</f>
        <v>226</v>
      </c>
      <c r="SP815" s="179" t="s">
        <v>61</v>
      </c>
      <c r="SQ815" s="10">
        <f>SO815*1.5*SN815</f>
        <v>339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VLOOKUP(SU815,$A$879:$F$2635,6,FALSE)</f>
        <v>120</v>
      </c>
      <c r="SY815" s="179" t="s">
        <v>61</v>
      </c>
      <c r="SZ815" s="10">
        <f>SX815*1.5*SW815</f>
        <v>180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VLOOKUP(TD815,$A$879:$F$2635,6,FALSE)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VLOOKUP(TM815,$A$879:$F$2635,6,FALSE)</f>
        <v>62</v>
      </c>
      <c r="TQ815" s="179" t="s">
        <v>61</v>
      </c>
      <c r="TR815" s="10">
        <f>TP815*1.5*TO815</f>
        <v>93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VLOOKUP(TV815,$A$879:$F$2635,6,FALSE)</f>
        <v>35</v>
      </c>
      <c r="TZ815" s="179" t="s">
        <v>61</v>
      </c>
      <c r="UA815" s="10">
        <f>TY815*1.5*TX815</f>
        <v>52.5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VLOOKUP(UE815,$A$879:$F$2635,6,FALSE)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VLOOKUP(UN815,$A$879:$F$2635,6,FALSE)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VLOOKUP(UW815,$A$879:$F$2635,6,FALSE)</f>
        <v>214</v>
      </c>
      <c r="VA815" s="179" t="s">
        <v>61</v>
      </c>
      <c r="VB815" s="10">
        <f>UZ815*1.5*UY815</f>
        <v>321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VLOOKUP(VF815,$A$879:$F$2635,6,FALSE)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VLOOKUP(VO815,$A$879:$F$2635,6,FALSE)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VLOOKUP(VX815,$A$879:$F$2635,6,FALSE)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VLOOKUP(WG815,$A$879:$F$2635,6,FALSE)</f>
        <v>199</v>
      </c>
      <c r="WK815" s="179" t="s">
        <v>61</v>
      </c>
      <c r="WL815" s="10">
        <f>WJ815*1.5*WI815</f>
        <v>298.5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VLOOKUP(WP815,$A$879:$F$2635,6,FALSE)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VLOOKUP(WY815,$A$879:$F$2635,6,FALSE)</f>
        <v>120</v>
      </c>
      <c r="XC815" s="179" t="s">
        <v>61</v>
      </c>
      <c r="XD815" s="10">
        <f>XB815*1.5*XA815</f>
        <v>180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VLOOKUP(XH815,$A$879:$F$2635,6,FALSE)</f>
        <v>214</v>
      </c>
      <c r="XL815" s="179" t="s">
        <v>61</v>
      </c>
      <c r="XM815" s="10">
        <f>XK815*1.5*XJ815</f>
        <v>321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VLOOKUP(XQ815,$A$879:$F$2635,6,FALSE)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VLOOKUP(XZ815,$A$879:$F$2635,6,FALSE)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VLOOKUP(YI815,$A$879:$F$2635,6,FALSE)</f>
        <v>327</v>
      </c>
      <c r="YM815" s="179" t="s">
        <v>61</v>
      </c>
      <c r="YN815" s="10">
        <f>YL815*1.5*YK815</f>
        <v>490.5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VLOOKUP(YR815,$A$879:$F$2635,6,FALSE)</f>
        <v>35</v>
      </c>
      <c r="YV815" s="179" t="s">
        <v>61</v>
      </c>
      <c r="YW815" s="10">
        <f>YU815*1.5*YT815</f>
        <v>52.5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VLOOKUP(ZA815,$A$879:$F$2635,6,FALSE)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VLOOKUP(ZJ815,$A$879:$F$2635,6,FALSE)</f>
        <v>62</v>
      </c>
      <c r="ZN815" s="179" t="s">
        <v>61</v>
      </c>
      <c r="ZO815" s="10">
        <f>ZM815*1.5*ZL815</f>
        <v>93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VLOOKUP(ZS815,$A$879:$F$2635,6,FALSE)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VLOOKUP(AAB815,$A$879:$F$2635,6,FALSE)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VLOOKUP(AAK815,$A$879:$F$2635,6,FALSE)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VLOOKUP(AAT815,$A$879:$F$2635,6,FALSE)</f>
        <v>13</v>
      </c>
      <c r="AAX815" s="179" t="s">
        <v>61</v>
      </c>
      <c r="AAY815" s="10">
        <f>AAW815*1.5*AAV815</f>
        <v>19.5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VLOOKUP(ABC815,$A$879:$F$2635,6,FALSE)</f>
        <v>120</v>
      </c>
      <c r="ABG815" s="179" t="s">
        <v>61</v>
      </c>
      <c r="ABH815" s="10">
        <f>ABF815*1.5*ABE815</f>
        <v>180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VLOOKUP(ABL815,$A$879:$F$2635,6,FALSE)</f>
        <v>114</v>
      </c>
      <c r="ABP815" s="179" t="s">
        <v>61</v>
      </c>
      <c r="ABQ815" s="10">
        <f>ABO815*1.5*ABN815</f>
        <v>171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VLOOKUP(ABU815,$A$879:$F$2635,6,FALSE)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VLOOKUP(ACD815,$A$879:$F$2635,6,FALSE)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VLOOKUP(ACM815,$A$879:$F$2635,6,FALSE)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VLOOKUP(ACV815,$A$879:$F$2635,6,FALSE)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VLOOKUP(ADE815,$A$879:$F$2635,6,FALSE)</f>
        <v>43</v>
      </c>
      <c r="ADI815" s="179" t="s">
        <v>61</v>
      </c>
      <c r="ADJ815" s="10">
        <f>ADH815*1.5*ADG815</f>
        <v>64.5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VLOOKUP(ADN815,$A$879:$F$2635,6,FALSE)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VLOOKUP(ADW815,$A$879:$F$2635,6,FALSE)</f>
        <v>327</v>
      </c>
      <c r="AEA815" s="179" t="s">
        <v>61</v>
      </c>
      <c r="AEB815" s="10">
        <f>ADZ815*1.5*ADY815</f>
        <v>490.5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VLOOKUP(AEF815,$A$879:$F$2635,6,FALSE)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VLOOKUP(AEO815,$A$879:$F$2635,6,FALSE)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VLOOKUP(AEX815,$A$879:$F$2635,6,FALSE)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VLOOKUP(AFG815,$A$879:$F$2635,6,FALSE)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VLOOKUP(AFP815,$A$879:$F$2635,6,FALSE)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VLOOKUP(AFY815,$A$879:$F$2635,6,FALSE)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VLOOKUP(AGH815,$A$879:$F$2635,6,FALSE)</f>
        <v>443</v>
      </c>
      <c r="AGL815" s="179" t="s">
        <v>61</v>
      </c>
      <c r="AGM815" s="10">
        <f>AGK815*1.5*AGJ815</f>
        <v>664.5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VLOOKUP(AGQ815,$A$879:$F$2635,6,FALSE)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VLOOKUP(AGZ815,$A$879:$F$2635,6,FALSE)</f>
        <v>443</v>
      </c>
      <c r="AHD815" s="179" t="s">
        <v>61</v>
      </c>
      <c r="AHE815" s="10">
        <f>AHC815*1.5*AHB815</f>
        <v>664.5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VLOOKUP(AHI815,$A$879:$F$2635,6,FALSE)</f>
        <v>120</v>
      </c>
      <c r="AHM815" s="179" t="s">
        <v>61</v>
      </c>
      <c r="AHN815" s="10">
        <f>AHL815*1.5*AHK815</f>
        <v>180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VLOOKUP(AHR815,$A$879:$F$2635,6,FALSE)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VLOOKUP(AIA815,$A$879:$F$2635,6,FALSE)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VLOOKUP(AIJ815,$A$879:$F$2635,6,FALSE)</f>
        <v>120</v>
      </c>
      <c r="AIN815" s="179" t="s">
        <v>61</v>
      </c>
      <c r="AIO815" s="10">
        <f>AIM815*1.5*AIL815</f>
        <v>180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VLOOKUP(AIS815,$A$879:$F$2635,6,FALSE)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VLOOKUP(AJB815,$A$879:$F$2635,6,FALSE)</f>
        <v>120</v>
      </c>
      <c r="AJF815" s="179" t="s">
        <v>61</v>
      </c>
      <c r="AJG815" s="10">
        <f>AJE815*1.5*AJD815</f>
        <v>180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VLOOKUP(AJK815,$A$879:$F$2635,6,FALSE)</f>
        <v>443</v>
      </c>
      <c r="AJO815" s="179" t="s">
        <v>61</v>
      </c>
      <c r="AJP815" s="10">
        <f>AJN815*1.5*AJM815</f>
        <v>664.5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VLOOKUP(AJT815,$A$879:$F$2635,6,FALSE)</f>
        <v>443</v>
      </c>
      <c r="AJX815" s="179" t="s">
        <v>61</v>
      </c>
      <c r="AJY815" s="10">
        <f>AJW815*1.5*AJV815</f>
        <v>664.5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VLOOKUP(AKC815,$A$879:$F$2635,6,FALSE)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VLOOKUP(AKL815,$A$879:$F$2635,6,FALSE)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VLOOKUP(AKU815,$A$879:$F$2635,6,FALSE)</f>
        <v>120</v>
      </c>
      <c r="AKY815" s="179" t="s">
        <v>61</v>
      </c>
      <c r="AKZ815" s="10">
        <f>AKX815*1.5*AKW815</f>
        <v>180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VLOOKUP(ALD815,$A$879:$F$2635,6,FALSE)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VLOOKUP(ALM815,$A$879:$F$2635,6,FALSE)</f>
        <v>290</v>
      </c>
      <c r="ALQ815" s="179" t="s">
        <v>61</v>
      </c>
      <c r="ALR815" s="10">
        <f>ALP815*1.5*ALO815</f>
        <v>435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VLOOKUP(ALV815,$A$879:$F$2635,6,FALSE)</f>
        <v>199</v>
      </c>
      <c r="ALZ815" s="179" t="s">
        <v>61</v>
      </c>
      <c r="AMA815" s="10">
        <f>ALY815*1.5*ALX815</f>
        <v>298.5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VLOOKUP(AME815,$A$879:$F$2635,6,FALSE)</f>
        <v>35</v>
      </c>
      <c r="AMI815" s="179" t="s">
        <v>61</v>
      </c>
      <c r="AMJ815" s="10">
        <f>AMH815*1.5*AMG815</f>
        <v>52.5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VLOOKUP(AMN815,$A$879:$F$2635,6,FALSE)</f>
        <v>83</v>
      </c>
      <c r="AMR815" s="179" t="s">
        <v>61</v>
      </c>
      <c r="AMS815" s="10">
        <f>AMQ815*1.5*AMP815</f>
        <v>124.5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VLOOKUP(AMW815,$A$879:$F$2635,6,FALSE)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VLOOKUP(ANF815,$A$879:$F$2635,6,FALSE)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VLOOKUP(ANO815,$A$879:$F$2635,6,FALSE)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VLOOKUP(ANX815,$A$879:$F$2635,6,FALSE)</f>
        <v>226</v>
      </c>
      <c r="AOB815" s="179" t="s">
        <v>61</v>
      </c>
      <c r="AOC815" s="10">
        <f>AOA815*1.5*ANZ815</f>
        <v>339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VLOOKUP(AOG815,$A$879:$F$2635,6,FALSE)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VLOOKUP(AOP815,$A$879:$F$2635,6,FALSE)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VLOOKUP(AOY815,$A$879:$F$2635,6,FALSE)</f>
        <v>120</v>
      </c>
      <c r="APC815" s="179" t="s">
        <v>61</v>
      </c>
      <c r="APD815" s="10">
        <f>APB815*1.5*APA815</f>
        <v>180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VLOOKUP(APH815,$A$879:$F$2635,6,FALSE)</f>
        <v>83</v>
      </c>
      <c r="APL815" s="179" t="s">
        <v>61</v>
      </c>
      <c r="APM815" s="10">
        <f>APK815*1.5*APJ815</f>
        <v>124.5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VLOOKUP(APQ815,$A$879:$F$2635,6,FALSE)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VLOOKUP(APZ815,$A$879:$F$2635,6,FALSE)</f>
        <v>214</v>
      </c>
      <c r="AQD815" s="179" t="s">
        <v>61</v>
      </c>
      <c r="AQE815" s="10">
        <f>AQC815*1.5*AQB815</f>
        <v>321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VLOOKUP(AQI815,$A$879:$F$2635,6,FALSE)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VLOOKUP(AQR815,$A$879:$F$2635,6,FALSE)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VLOOKUP(ARA815,$A$879:$F$2635,6,FALSE)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VLOOKUP(ARJ815,$A$879:$F$2635,6,FALSE)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VLOOKUP(ARS815,$A$879:$F$2635,6,FALSE)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VLOOKUP(ASB815,$A$879:$F$2635,6,FALSE)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VLOOKUP(ASK815,$A$879:$F$2635,6,FALSE)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VLOOKUP(AST815,$A$879:$F$2635,6,FALSE)</f>
        <v>83</v>
      </c>
      <c r="ASX815" s="179" t="s">
        <v>61</v>
      </c>
      <c r="ASY815" s="10">
        <f>ASW815*1.5*ASV815</f>
        <v>124.5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VLOOKUP(ATC815,$A$879:$F$2635,6,FALSE)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VLOOKUP(ATL815,$A$879:$F$2635,6,FALSE)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VLOOKUP(ATU815,$A$879:$F$2635,6,FALSE)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VLOOKUP(AUD815,$A$879:$F$2635,6,FALSE)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VLOOKUP(AUM815,$A$879:$F$2635,6,FALSE)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VLOOKUP(AUV815,$A$879:$F$2635,6,FALSE)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VLOOKUP(AVE815,$A$879:$F$2635,6,FALSE)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VLOOKUP(AVN815,$A$879:$F$2635,6,FALSE)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VLOOKUP(AVW815,$A$879:$F$2635,6,FALSE)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VLOOKUP(AWF815,$A$879:$F$2635,6,FALSE)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VLOOKUP(AWO815,$A$879:$F$2635,6,FALSE)</f>
        <v>35</v>
      </c>
      <c r="AWS815" s="179" t="s">
        <v>61</v>
      </c>
      <c r="AWT815" s="10">
        <f>AWR815*1.5*AWQ815</f>
        <v>52.5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VLOOKUP(AWX815,$A$879:$F$2635,6,FALSE)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VLOOKUP(AXG815,$A$879:$F$2635,6,FALSE)</f>
        <v>35</v>
      </c>
      <c r="AXK815" s="179" t="s">
        <v>61</v>
      </c>
      <c r="AXL815" s="10">
        <f>AXJ815*1.5*AXI815</f>
        <v>73.5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VLOOKUP(AXP815,$A$879:$F$2635,6,FALSE)</f>
        <v>327</v>
      </c>
      <c r="AXT815" s="179" t="s">
        <v>61</v>
      </c>
      <c r="AXU815" s="10">
        <f>AXS815*1.5*AXR815</f>
        <v>490.5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VLOOKUP(AXY815,$A$879:$F$2635,6,FALSE)</f>
        <v>83</v>
      </c>
      <c r="AYC815" s="179" t="s">
        <v>61</v>
      </c>
      <c r="AYD815" s="10">
        <f>AYB815*1.5*AYA815</f>
        <v>124.5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VLOOKUP(AYH815,$A$879:$F$2635,6,FALSE)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VLOOKUP(AYQ815,$A$879:$F$2635,6,FALSE)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VLOOKUP(AYZ815,$A$879:$F$2635,6,FALSE)</f>
        <v>114</v>
      </c>
      <c r="AZD815" s="179" t="s">
        <v>61</v>
      </c>
      <c r="AZE815" s="10">
        <f>AZC815*1.5*AZB815</f>
        <v>239.39999999999998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VLOOKUP(AZI815,$A$879:$F$2635,6,FALSE)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VLOOKUP(AZR815,$A$879:$F$2635,6,FALSE)</f>
        <v>35</v>
      </c>
      <c r="AZV815" s="179" t="s">
        <v>61</v>
      </c>
      <c r="AZW815" s="10">
        <f>AZU815*1.5*AZT815</f>
        <v>52.5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VLOOKUP(BAA815,$A$879:$F$2635,6,FALSE)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VLOOKUP(BAJ815,$A$879:$F$2635,6,FALSE)</f>
        <v>120</v>
      </c>
      <c r="BAN815" s="179" t="s">
        <v>61</v>
      </c>
      <c r="BAO815" s="10">
        <f>BAM815*1.5*BAL815</f>
        <v>180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VLOOKUP(BAS815,$A$879:$F$2635,6,FALSE)</f>
        <v>290</v>
      </c>
      <c r="BAW815" s="179" t="s">
        <v>61</v>
      </c>
      <c r="BAX815" s="10">
        <f>BAV815*1.5*BAU815</f>
        <v>435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VLOOKUP(BBB815,$A$879:$F$2635,6,FALSE)</f>
        <v>62</v>
      </c>
      <c r="BBF815" s="179" t="s">
        <v>61</v>
      </c>
      <c r="BBG815" s="10">
        <f>BBE815*1.5*BBD815</f>
        <v>93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VLOOKUP(BBK815,$A$879:$F$2635,6,FALSE)</f>
        <v>199</v>
      </c>
      <c r="BBO815" s="179" t="s">
        <v>61</v>
      </c>
      <c r="BBP815" s="10">
        <f>BBN815*1.5*BBM815</f>
        <v>298.5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VLOOKUP(BBT815,$A$879:$F$2635,6,FALSE)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VLOOKUP(BCC815,$A$879:$F$2635,6,FALSE)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VLOOKUP(BCL815,$A$879:$F$2635,6,FALSE)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VLOOKUP(BCU815,$A$879:$F$2635,6,FALSE)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VLOOKUP(BDD815,$A$879:$F$2635,6,FALSE)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VLOOKUP(BDM815,$A$879:$F$2635,6,FALSE)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VLOOKUP(BDV815,$A$879:$F$2635,6,FALSE)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VLOOKUP(BEE815,$A$879:$F$2635,6,FALSE)</f>
        <v>226</v>
      </c>
      <c r="BEI815" s="179" t="s">
        <v>61</v>
      </c>
      <c r="BEJ815" s="10">
        <f>BEH815*1.5*BEG815</f>
        <v>339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VLOOKUP(BEN815,$A$879:$F$2635,6,FALSE)</f>
        <v>83</v>
      </c>
      <c r="BER815" s="179" t="s">
        <v>61</v>
      </c>
      <c r="BES815" s="10">
        <f>BEQ815*1.5*BEP815</f>
        <v>124.5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VLOOKUP(BEW815,$A$879:$F$2635,6,FALSE)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VLOOKUP(BFF815,$A$879:$F$2635,6,FALSE)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VLOOKUP(BFO815,$A$879:$F$2635,6,FALSE)</f>
        <v>290</v>
      </c>
      <c r="BFS815" s="179" t="s">
        <v>61</v>
      </c>
      <c r="BFT815" s="10">
        <f>BFR815*1.5*BFQ815</f>
        <v>435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VLOOKUP(BFX815,$A$879:$F$2635,6,FALSE)</f>
        <v>120</v>
      </c>
      <c r="BGB815" s="179" t="s">
        <v>61</v>
      </c>
      <c r="BGC815" s="10">
        <f>BGA815*1.5*BFZ815</f>
        <v>180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VLOOKUP(BGG815,$A$879:$F$2635,6,FALSE)</f>
        <v>120</v>
      </c>
      <c r="BGK815" s="179" t="s">
        <v>61</v>
      </c>
      <c r="BGL815" s="10">
        <f>BGJ815*1.5*BGI815</f>
        <v>180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VLOOKUP(BGP815,$A$879:$F$2635,6,FALSE)</f>
        <v>443</v>
      </c>
      <c r="BGT815" s="179" t="s">
        <v>61</v>
      </c>
      <c r="BGU815" s="10">
        <f>BGS815*1.5*BGR815</f>
        <v>664.5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VLOOKUP(BGY815,$A$879:$F$2635,6,FALSE)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VLOOKUP(B816,$A$879:$F$2635,6,FALSE)</f>
        <v>243</v>
      </c>
      <c r="F816" s="179" t="s">
        <v>63</v>
      </c>
      <c r="G816" s="10">
        <f>E816*1.4</f>
        <v>340.2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VLOOKUP(K816,$A$879:$F$2635,6,FALSE)</f>
        <v>243</v>
      </c>
      <c r="O816" s="179" t="s">
        <v>63</v>
      </c>
      <c r="P816" s="10">
        <f>N816*1.4</f>
        <v>340.2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VLOOKUP(T816,$A$879:$F$2635,6,FALSE)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VLOOKUP(AC816,$A$879:$F$2635,6,FALSE)</f>
        <v>120</v>
      </c>
      <c r="AG816" s="179" t="s">
        <v>63</v>
      </c>
      <c r="AH816" s="10">
        <f>AF816*1.4</f>
        <v>168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VLOOKUP(AL816,$A$879:$F$2635,6,FALSE)</f>
        <v>443</v>
      </c>
      <c r="AP816" s="179" t="s">
        <v>63</v>
      </c>
      <c r="AQ816" s="10">
        <f>AO816*1.4</f>
        <v>620.19999999999993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VLOOKUP(AU816,$A$879:$F$2635,6,FALSE)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VLOOKUP(BD816,$A$879:$F$2635,6,FALSE)</f>
        <v>199</v>
      </c>
      <c r="BH816" s="179" t="s">
        <v>63</v>
      </c>
      <c r="BI816" s="10">
        <f>BG816*1.4</f>
        <v>278.59999999999997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VLOOKUP(BM816,$A$879:$F$2635,6,FALSE)</f>
        <v>290</v>
      </c>
      <c r="BQ816" s="179" t="s">
        <v>63</v>
      </c>
      <c r="BR816" s="10">
        <f>BP816*1.4</f>
        <v>406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VLOOKUP(BV816,$A$879:$F$2635,6,FALSE)</f>
        <v>243</v>
      </c>
      <c r="BZ816" s="179" t="s">
        <v>63</v>
      </c>
      <c r="CA816" s="10">
        <f>BY816*1.4</f>
        <v>340.2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VLOOKUP(CE816,$A$879:$F$2635,6,FALSE)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VLOOKUP(CN816,$A$879:$F$2635,6,FALSE)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VLOOKUP(CW816,$A$879:$F$2635,6,FALSE)</f>
        <v>443</v>
      </c>
      <c r="DA816" s="179" t="s">
        <v>63</v>
      </c>
      <c r="DB816" s="10">
        <f>CZ816*1.4</f>
        <v>620.19999999999993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VLOOKUP(DF816,$A$879:$F$2635,6,FALSE)</f>
        <v>443</v>
      </c>
      <c r="DJ816" s="179" t="s">
        <v>63</v>
      </c>
      <c r="DK816" s="10">
        <f>DI816*1.4</f>
        <v>620.19999999999993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VLOOKUP(DO816,$A$879:$F$2635,6,FALSE)</f>
        <v>443</v>
      </c>
      <c r="DS816" s="179" t="s">
        <v>63</v>
      </c>
      <c r="DT816" s="10">
        <f>DR816*1.4</f>
        <v>620.19999999999993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VLOOKUP(DX816,$A$879:$F$2635,6,FALSE)</f>
        <v>243</v>
      </c>
      <c r="EB816" s="179" t="s">
        <v>63</v>
      </c>
      <c r="EC816" s="10">
        <f>EA816*1.4</f>
        <v>340.2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VLOOKUP(EG816,$A$879:$F$2635,6,FALSE)</f>
        <v>199</v>
      </c>
      <c r="EK816" s="179" t="s">
        <v>63</v>
      </c>
      <c r="EL816" s="10">
        <f>EJ816*1.4</f>
        <v>278.59999999999997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VLOOKUP(EP816,$A$879:$F$2635,6,FALSE)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VLOOKUP(EY816,$A$879:$F$2635,6,FALSE)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VLOOKUP(FH816,$A$879:$F$2635,6,FALSE)</f>
        <v>243</v>
      </c>
      <c r="FL816" s="179" t="s">
        <v>63</v>
      </c>
      <c r="FM816" s="10">
        <f>FK816*1.4</f>
        <v>340.2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VLOOKUP(FQ816,$A$879:$F$2635,6,FALSE)</f>
        <v>443</v>
      </c>
      <c r="FU816" s="179" t="s">
        <v>63</v>
      </c>
      <c r="FV816" s="10">
        <f>FT816*1.4</f>
        <v>620.19999999999993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VLOOKUP(FZ816,$A$879:$F$2635,6,FALSE)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VLOOKUP(GI816,$A$879:$F$2635,6,FALSE)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VLOOKUP(GR816,$A$879:$F$2635,6,FALSE)</f>
        <v>35</v>
      </c>
      <c r="GV816" s="179" t="s">
        <v>63</v>
      </c>
      <c r="GW816" s="10">
        <f>GU816*1.4</f>
        <v>49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VLOOKUP(HA816,$A$879:$F$2635,6,FALSE)</f>
        <v>57</v>
      </c>
      <c r="HE816" s="179" t="s">
        <v>63</v>
      </c>
      <c r="HF816" s="10">
        <f>HD816*1.4</f>
        <v>79.8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VLOOKUP(HJ816,$A$879:$F$2635,6,FALSE)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VLOOKUP(HS816,$A$879:$F$2635,6,FALSE)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VLOOKUP(IB816,$A$879:$F$2635,6,FALSE)</f>
        <v>35</v>
      </c>
      <c r="IF816" s="179" t="s">
        <v>63</v>
      </c>
      <c r="IG816" s="10">
        <f>IE816*1.4</f>
        <v>49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VLOOKUP(IK816,$A$879:$F$2635,6,FALSE)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VLOOKUP(IT816,$A$879:$F$2635,6,FALSE)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VLOOKUP(JC816,$A$879:$F$2635,6,FALSE)</f>
        <v>13</v>
      </c>
      <c r="JG816" s="179" t="s">
        <v>63</v>
      </c>
      <c r="JH816" s="10">
        <f>JF816*1.4</f>
        <v>18.2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VLOOKUP(JL816,$A$879:$F$2635,6,FALSE)</f>
        <v>35</v>
      </c>
      <c r="JP816" s="179" t="s">
        <v>63</v>
      </c>
      <c r="JQ816" s="10">
        <f>JO816*1.4</f>
        <v>49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VLOOKUP(JU816,$A$879:$F$2635,6,FALSE)</f>
        <v>327</v>
      </c>
      <c r="JY816" s="179" t="s">
        <v>63</v>
      </c>
      <c r="JZ816" s="10">
        <f>JX816*1.4</f>
        <v>457.79999999999995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VLOOKUP(KD816,$A$879:$F$2635,6,FALSE)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VLOOKUP(KM816,$A$879:$F$2635,6,FALSE)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VLOOKUP(KV816,$A$879:$F$2635,6,FALSE)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VLOOKUP(LE816,$A$879:$F$2635,6,FALSE)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VLOOKUP(LN816,$A$879:$F$2635,6,FALSE)</f>
        <v>120</v>
      </c>
      <c r="LR816" s="179" t="s">
        <v>63</v>
      </c>
      <c r="LS816" s="10">
        <f>LQ816*1.4</f>
        <v>168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VLOOKUP(LW816,$A$879:$F$2635,6,FALSE)</f>
        <v>83</v>
      </c>
      <c r="MA816" s="179" t="s">
        <v>63</v>
      </c>
      <c r="MB816" s="10">
        <f>LZ816*1.4</f>
        <v>116.19999999999999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VLOOKUP(MF816,$A$879:$F$2635,6,FALSE)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VLOOKUP(MO816,$A$879:$F$2635,6,FALSE)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VLOOKUP(MX816,$A$879:$F$2635,6,FALSE)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VLOOKUP(NG816,$A$879:$F$2635,6,FALSE)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VLOOKUP(NP816,$A$879:$F$2635,6,FALSE)</f>
        <v>327</v>
      </c>
      <c r="NT816" s="179" t="s">
        <v>63</v>
      </c>
      <c r="NU816" s="10">
        <f>NS816*1.4</f>
        <v>457.79999999999995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VLOOKUP(NY816,$A$879:$F$2635,6,FALSE)</f>
        <v>62</v>
      </c>
      <c r="OC816" s="179" t="s">
        <v>63</v>
      </c>
      <c r="OD816" s="10">
        <f>OB816*1.4</f>
        <v>86.8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VLOOKUP(OH816,$A$879:$F$2635,6,FALSE)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VLOOKUP(OQ816,$A$879:$F$2635,6,FALSE)</f>
        <v>114</v>
      </c>
      <c r="OU816" s="179" t="s">
        <v>63</v>
      </c>
      <c r="OV816" s="10">
        <f>OT816*1.4</f>
        <v>159.6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VLOOKUP(OZ816,$A$879:$F$2635,6,FALSE)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VLOOKUP(PI816,$A$879:$F$2635,6,FALSE)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VLOOKUP(PR816,$A$879:$F$2635,6,FALSE)</f>
        <v>226</v>
      </c>
      <c r="PV816" s="179" t="s">
        <v>63</v>
      </c>
      <c r="PW816" s="10">
        <f>PU816*1.4</f>
        <v>316.39999999999998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VLOOKUP(QA816,$A$879:$F$2635,6,FALSE)</f>
        <v>13</v>
      </c>
      <c r="QE816" s="179" t="s">
        <v>63</v>
      </c>
      <c r="QF816" s="10">
        <f>QD816*1.4</f>
        <v>18.2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VLOOKUP(QJ816,$A$879:$F$2635,6,FALSE)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VLOOKUP(QS816,$A$879:$F$2635,6,FALSE)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VLOOKUP(RB816,$A$879:$F$2635,6,FALSE)</f>
        <v>62</v>
      </c>
      <c r="RF816" s="179" t="s">
        <v>63</v>
      </c>
      <c r="RG816" s="10">
        <f>RE816*1.4</f>
        <v>86.8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VLOOKUP(RK816,$A$879:$F$2635,6,FALSE)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VLOOKUP(RT816,$A$879:$F$2635,6,FALSE)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VLOOKUP(SC816,$A$879:$F$2635,6,FALSE)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VLOOKUP(SL816,$A$879:$F$2635,6,FALSE)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VLOOKUP(SU816,$A$879:$F$2635,6,FALSE)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VLOOKUP(TD816,$A$879:$F$2635,6,FALSE)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VLOOKUP(TM816,$A$879:$F$2635,6,FALSE)</f>
        <v>57</v>
      </c>
      <c r="TQ816" s="179" t="s">
        <v>63</v>
      </c>
      <c r="TR816" s="10">
        <f>TP816*1.4</f>
        <v>79.8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VLOOKUP(TV816,$A$879:$F$2635,6,FALSE)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VLOOKUP(UE816,$A$879:$F$2635,6,FALSE)</f>
        <v>327</v>
      </c>
      <c r="UI816" s="179" t="s">
        <v>63</v>
      </c>
      <c r="UJ816" s="10">
        <f>UH816*1.4</f>
        <v>457.79999999999995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VLOOKUP(UN816,$A$879:$F$2635,6,FALSE)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VLOOKUP(UW816,$A$879:$F$2635,6,FALSE)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VLOOKUP(VF816,$A$879:$F$2635,6,FALSE)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VLOOKUP(VO816,$A$879:$F$2635,6,FALSE)</f>
        <v>57</v>
      </c>
      <c r="VS816" s="179" t="s">
        <v>63</v>
      </c>
      <c r="VT816" s="10">
        <f>VR816*1.4</f>
        <v>79.8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VLOOKUP(VX816,$A$879:$F$2635,6,FALSE)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VLOOKUP(WG816,$A$879:$F$2635,6,FALSE)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VLOOKUP(WP816,$A$879:$F$2635,6,FALSE)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VLOOKUP(WY816,$A$879:$F$2635,6,FALSE)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VLOOKUP(XH816,$A$879:$F$2635,6,FALSE)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VLOOKUP(XQ816,$A$879:$F$2635,6,FALSE)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VLOOKUP(XZ816,$A$879:$F$2635,6,FALSE)</f>
        <v>120</v>
      </c>
      <c r="YD816" s="179" t="s">
        <v>63</v>
      </c>
      <c r="YE816" s="10">
        <f>YC816*1.4</f>
        <v>168</v>
      </c>
      <c r="YG816" s="239"/>
      <c r="YH816" s="179" t="s">
        <v>81</v>
      </c>
      <c r="YI816" s="360" t="s">
        <v>2095</v>
      </c>
      <c r="YK816" s="180"/>
      <c r="YL816" s="180">
        <f>VLOOKUP(YI816,$A$879:$F$2635,6,FALSE)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VLOOKUP(YR816,$A$879:$F$2635,6,FALSE)</f>
        <v>163</v>
      </c>
      <c r="YV816" s="179" t="s">
        <v>63</v>
      </c>
      <c r="YW816" s="10">
        <f>YU816*1.4</f>
        <v>228.2</v>
      </c>
      <c r="YY816" s="239"/>
      <c r="YZ816" s="179" t="s">
        <v>81</v>
      </c>
      <c r="ZA816" s="360" t="s">
        <v>506</v>
      </c>
      <c r="ZC816" s="180"/>
      <c r="ZD816" s="180">
        <f>VLOOKUP(ZA816,$A$879:$F$2635,6,FALSE)</f>
        <v>13</v>
      </c>
      <c r="ZE816" s="179" t="s">
        <v>63</v>
      </c>
      <c r="ZF816" s="10">
        <f>ZD816*1.4</f>
        <v>18.2</v>
      </c>
      <c r="ZH816" s="239"/>
      <c r="ZI816" s="179" t="s">
        <v>81</v>
      </c>
      <c r="ZJ816" s="360" t="s">
        <v>1747</v>
      </c>
      <c r="ZL816" s="180"/>
      <c r="ZM816" s="180">
        <f>VLOOKUP(ZJ816,$A$879:$F$2635,6,FALSE)</f>
        <v>120</v>
      </c>
      <c r="ZN816" s="179" t="s">
        <v>63</v>
      </c>
      <c r="ZO816" s="10">
        <f>ZM816*1.4</f>
        <v>168</v>
      </c>
      <c r="ZQ816" s="239"/>
      <c r="ZR816" s="179" t="s">
        <v>81</v>
      </c>
      <c r="ZS816" s="360" t="s">
        <v>962</v>
      </c>
      <c r="ZU816" s="180"/>
      <c r="ZV816" s="180">
        <f>VLOOKUP(ZS816,$A$879:$F$2635,6,FALSE)</f>
        <v>62</v>
      </c>
      <c r="ZW816" s="179" t="s">
        <v>63</v>
      </c>
      <c r="ZX816" s="10">
        <f>ZV816*1.4</f>
        <v>86.8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VLOOKUP(AAB816,$A$879:$F$2635,6,FALSE)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VLOOKUP(AAK816,$A$879:$F$2635,6,FALSE)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VLOOKUP(AAT816,$A$879:$F$2635,6,FALSE)</f>
        <v>327</v>
      </c>
      <c r="AAX816" s="179" t="s">
        <v>63</v>
      </c>
      <c r="AAY816" s="10">
        <f>AAW816*1.4</f>
        <v>457.79999999999995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VLOOKUP(ABC816,$A$879:$F$2635,6,FALSE)</f>
        <v>290</v>
      </c>
      <c r="ABG816" s="179" t="s">
        <v>63</v>
      </c>
      <c r="ABH816" s="10">
        <f>ABF816*1.4</f>
        <v>406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VLOOKUP(ABL816,$A$879:$F$2635,6,FALSE)</f>
        <v>43</v>
      </c>
      <c r="ABP816" s="179" t="s">
        <v>63</v>
      </c>
      <c r="ABQ816" s="10">
        <f>ABO816*1.4</f>
        <v>60.199999999999996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VLOOKUP(ABU816,$A$879:$F$2635,6,FALSE)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VLOOKUP(ACD816,$A$879:$F$2635,6,FALSE)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VLOOKUP(ACM816,$A$879:$F$2635,6,FALSE)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VLOOKUP(ACV816,$A$879:$F$2635,6,FALSE)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VLOOKUP(ADE816,$A$879:$F$2635,6,FALSE)</f>
        <v>327</v>
      </c>
      <c r="ADI816" s="179" t="s">
        <v>63</v>
      </c>
      <c r="ADJ816" s="10">
        <f>ADH816*1.4</f>
        <v>457.79999999999995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VLOOKUP(ADN816,$A$879:$F$2635,6,FALSE)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VLOOKUP(ADW816,$A$879:$F$2635,6,FALSE)</f>
        <v>226</v>
      </c>
      <c r="AEA816" s="179" t="s">
        <v>63</v>
      </c>
      <c r="AEB816" s="10">
        <f>ADZ816*1.4</f>
        <v>316.39999999999998</v>
      </c>
      <c r="AED816" s="239"/>
      <c r="AEE816" s="179" t="s">
        <v>81</v>
      </c>
      <c r="AEF816" s="75" t="s">
        <v>183</v>
      </c>
      <c r="AEH816" s="180"/>
      <c r="AEI816" s="180" t="e">
        <f>VLOOKUP(AEF816,$A$879:$F$2635,6,FALSE)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VLOOKUP(AEO816,$A$879:$F$2635,6,FALSE)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VLOOKUP(AEX816,$A$879:$F$2635,6,FALSE)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VLOOKUP(AFG816,$A$879:$F$2635,6,FALSE)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VLOOKUP(AFP816,$A$879:$F$2635,6,FALSE)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VLOOKUP(AFY816,$A$879:$F$2635,6,FALSE)</f>
        <v>443</v>
      </c>
      <c r="AGC816" s="179" t="s">
        <v>63</v>
      </c>
      <c r="AGD816" s="10">
        <f>AGB816*1.4</f>
        <v>620.19999999999993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VLOOKUP(AGH816,$A$879:$F$2635,6,FALSE)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VLOOKUP(AGQ816,$A$879:$F$2635,6,FALSE)</f>
        <v>35</v>
      </c>
      <c r="AGU816" s="179" t="s">
        <v>63</v>
      </c>
      <c r="AGV816" s="10">
        <f>AGT816*1.4</f>
        <v>49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VLOOKUP(AGZ816,$A$879:$F$2635,6,FALSE)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VLOOKUP(AHI816,$A$879:$F$2635,6,FALSE)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VLOOKUP(AHR816,$A$879:$F$2635,6,FALSE)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VLOOKUP(AIA816,$A$879:$F$2635,6,FALSE)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VLOOKUP(AIJ816,$A$879:$F$2635,6,FALSE)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VLOOKUP(AIS816,$A$879:$F$2635,6,FALSE)</f>
        <v>35</v>
      </c>
      <c r="AIW816" s="179" t="s">
        <v>63</v>
      </c>
      <c r="AIX816" s="10">
        <f>AIV816*1.4</f>
        <v>49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VLOOKUP(AJB816,$A$879:$F$2635,6,FALSE)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VLOOKUP(AJK816,$A$879:$F$2635,6,FALSE)</f>
        <v>199</v>
      </c>
      <c r="AJO816" s="179" t="s">
        <v>63</v>
      </c>
      <c r="AJP816" s="10">
        <f>AJN816*1.4</f>
        <v>278.59999999999997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VLOOKUP(AJT816,$A$879:$F$2635,6,FALSE)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VLOOKUP(AKC816,$A$879:$F$2635,6,FALSE)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VLOOKUP(AKL816,$A$879:$F$2635,6,FALSE)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VLOOKUP(AKU816,$A$879:$F$2635,6,FALSE)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VLOOKUP(ALD816,$A$879:$F$2635,6,FALSE)</f>
        <v>120</v>
      </c>
      <c r="ALH816" s="179" t="s">
        <v>63</v>
      </c>
      <c r="ALI816" s="10">
        <f>ALG816*1.4</f>
        <v>168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VLOOKUP(ALM816,$A$879:$F$2635,6,FALSE)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VLOOKUP(ALV816,$A$879:$F$2635,6,FALSE)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VLOOKUP(AME816,$A$879:$F$2635,6,FALSE)</f>
        <v>290</v>
      </c>
      <c r="AMI816" s="179" t="s">
        <v>63</v>
      </c>
      <c r="AMJ816" s="10">
        <f>AMH816*1.4</f>
        <v>406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VLOOKUP(AMN816,$A$879:$F$2635,6,FALSE)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VLOOKUP(AMW816,$A$879:$F$2635,6,FALSE)</f>
        <v>290</v>
      </c>
      <c r="ANA816" s="179" t="s">
        <v>63</v>
      </c>
      <c r="ANB816" s="10">
        <f>AMZ816*1.4</f>
        <v>406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VLOOKUP(ANF816,$A$879:$F$2635,6,FALSE)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VLOOKUP(ANO816,$A$879:$F$2635,6,FALSE)</f>
        <v>120</v>
      </c>
      <c r="ANS816" s="179" t="s">
        <v>63</v>
      </c>
      <c r="ANT816" s="10">
        <f>ANR816*1.4</f>
        <v>168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VLOOKUP(ANX816,$A$879:$F$2635,6,FALSE)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VLOOKUP(AOG816,$A$879:$F$2635,6,FALSE)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VLOOKUP(AOP816,$A$879:$F$2635,6,FALSE)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VLOOKUP(AOY816,$A$879:$F$2635,6,FALSE)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VLOOKUP(APH816,$A$879:$F$2635,6,FALSE)</f>
        <v>35</v>
      </c>
      <c r="APL816" s="179" t="s">
        <v>63</v>
      </c>
      <c r="APM816" s="10">
        <f>APK816*1.4</f>
        <v>49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VLOOKUP(APQ816,$A$879:$F$2635,6,FALSE)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VLOOKUP(APZ816,$A$879:$F$2635,6,FALSE)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VLOOKUP(AQI816,$A$879:$F$2635,6,FALSE)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VLOOKUP(AQR816,$A$879:$F$2635,6,FALSE)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VLOOKUP(ARA816,$A$879:$F$2635,6,FALSE)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VLOOKUP(ARJ816,$A$879:$F$2635,6,FALSE)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VLOOKUP(ARS816,$A$879:$F$2635,6,FALSE)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VLOOKUP(ASB816,$A$879:$F$2635,6,FALSE)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VLOOKUP(ASK816,$A$879:$F$2635,6,FALSE)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VLOOKUP(AST816,$A$879:$F$2635,6,FALSE)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VLOOKUP(ATC816,$A$879:$F$2635,6,FALSE)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VLOOKUP(ATL816,$A$879:$F$2635,6,FALSE)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VLOOKUP(ATU816,$A$879:$F$2635,6,FALSE)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VLOOKUP(AUD816,$A$879:$F$2635,6,FALSE)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VLOOKUP(AUM816,$A$879:$F$2635,6,FALSE)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VLOOKUP(AUV816,$A$879:$F$2635,6,FALSE)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VLOOKUP(AVE816,$A$879:$F$2635,6,FALSE)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VLOOKUP(AVN816,$A$879:$F$2635,6,FALSE)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VLOOKUP(AVW816,$A$879:$F$2635,6,FALSE)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VLOOKUP(AWF816,$A$879:$F$2635,6,FALSE)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VLOOKUP(AWO816,$A$879:$F$2635,6,FALSE)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VLOOKUP(AWX816,$A$879:$F$2635,6,FALSE)</f>
        <v>120</v>
      </c>
      <c r="AXB816" s="179" t="s">
        <v>63</v>
      </c>
      <c r="AXC816" s="10">
        <f>AXA816*1.4</f>
        <v>168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VLOOKUP(AXG816,$A$879:$F$2635,6,FALSE)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VLOOKUP(AXP816,$A$879:$F$2635,6,FALSE)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VLOOKUP(AXY816,$A$879:$F$2635,6,FALSE)</f>
        <v>199</v>
      </c>
      <c r="AYC816" s="179" t="s">
        <v>63</v>
      </c>
      <c r="AYD816" s="10">
        <f>AYB816*1.4</f>
        <v>278.59999999999997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VLOOKUP(AYH816,$A$879:$F$2635,6,FALSE)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VLOOKUP(AYQ816,$A$879:$F$2635,6,FALSE)</f>
        <v>35</v>
      </c>
      <c r="AYU816" s="179" t="s">
        <v>63</v>
      </c>
      <c r="AYV816" s="10">
        <f>AYT816*1.4</f>
        <v>49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VLOOKUP(AYZ816,$A$879:$F$2635,6,FALSE)</f>
        <v>83</v>
      </c>
      <c r="AZD816" s="179" t="s">
        <v>63</v>
      </c>
      <c r="AZE816" s="10">
        <f>AZC816*1.4</f>
        <v>116.19999999999999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VLOOKUP(AZI816,$A$879:$F$2635,6,FALSE)</f>
        <v>57</v>
      </c>
      <c r="AZM816" s="179" t="s">
        <v>63</v>
      </c>
      <c r="AZN816" s="10">
        <f>AZL816*1.4</f>
        <v>79.8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VLOOKUP(AZR816,$A$879:$F$2635,6,FALSE)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VLOOKUP(BAA816,$A$879:$F$2635,6,FALSE)</f>
        <v>443</v>
      </c>
      <c r="BAE816" s="179" t="s">
        <v>63</v>
      </c>
      <c r="BAF816" s="10">
        <f>BAD816*1.4</f>
        <v>620.19999999999993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VLOOKUP(BAJ816,$A$879:$F$2635,6,FALSE)</f>
        <v>226</v>
      </c>
      <c r="BAN816" s="179" t="s">
        <v>63</v>
      </c>
      <c r="BAO816" s="10">
        <f>BAM816*1.4</f>
        <v>316.39999999999998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VLOOKUP(BAS816,$A$879:$F$2635,6,FALSE)</f>
        <v>214</v>
      </c>
      <c r="BAW816" s="179" t="s">
        <v>63</v>
      </c>
      <c r="BAX816" s="10">
        <f>BAV816*1.4</f>
        <v>299.59999999999997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VLOOKUP(BBB816,$A$879:$F$2635,6,FALSE)</f>
        <v>327</v>
      </c>
      <c r="BBF816" s="179" t="s">
        <v>63</v>
      </c>
      <c r="BBG816" s="10">
        <f>BBE816*1.4</f>
        <v>457.79999999999995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VLOOKUP(BBK816,$A$879:$F$2635,6,FALSE)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VLOOKUP(BBT816,$A$879:$F$2635,6,FALSE)</f>
        <v>35</v>
      </c>
      <c r="BBX816" s="179" t="s">
        <v>63</v>
      </c>
      <c r="BBY816" s="10">
        <f>BBW816*1.4</f>
        <v>49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VLOOKUP(BCC816,$A$879:$F$2635,6,FALSE)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VLOOKUP(BCL816,$A$879:$F$2635,6,FALSE)</f>
        <v>214</v>
      </c>
      <c r="BCP816" s="179" t="s">
        <v>63</v>
      </c>
      <c r="BCQ816" s="10">
        <f>BCO816*1.4</f>
        <v>299.59999999999997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VLOOKUP(BCU816,$A$879:$F$2635,6,FALSE)</f>
        <v>120</v>
      </c>
      <c r="BCY816" s="179" t="s">
        <v>63</v>
      </c>
      <c r="BCZ816" s="10">
        <f>BCX816*1.4</f>
        <v>168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VLOOKUP(BDD816,$A$879:$F$2635,6,FALSE)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VLOOKUP(BDM816,$A$879:$F$2635,6,FALSE)</f>
        <v>35</v>
      </c>
      <c r="BDQ816" s="179" t="s">
        <v>63</v>
      </c>
      <c r="BDR816" s="10">
        <f>BDP816*1.4</f>
        <v>49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VLOOKUP(BDV816,$A$879:$F$2635,6,FALSE)</f>
        <v>226</v>
      </c>
      <c r="BDZ816" s="179" t="s">
        <v>63</v>
      </c>
      <c r="BEA816" s="10">
        <f>BDY816*1.4</f>
        <v>316.39999999999998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VLOOKUP(BEE816,$A$879:$F$2635,6,FALSE)</f>
        <v>120</v>
      </c>
      <c r="BEI816" s="179" t="s">
        <v>63</v>
      </c>
      <c r="BEJ816" s="10">
        <f>BEH816*1.4</f>
        <v>168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VLOOKUP(BEN816,$A$879:$F$2635,6,FALSE)</f>
        <v>62</v>
      </c>
      <c r="BER816" s="179" t="s">
        <v>63</v>
      </c>
      <c r="BES816" s="10">
        <f>BEQ816*1.4</f>
        <v>86.8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VLOOKUP(BEW816,$A$879:$F$2635,6,FALSE)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VLOOKUP(BFF816,$A$879:$F$2635,6,FALSE)</f>
        <v>214</v>
      </c>
      <c r="BFJ816" s="179" t="s">
        <v>63</v>
      </c>
      <c r="BFK816" s="10">
        <f>BFI816*1.4</f>
        <v>299.59999999999997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VLOOKUP(BFO816,$A$879:$F$2635,6,FALSE)</f>
        <v>199</v>
      </c>
      <c r="BFS816" s="179" t="s">
        <v>63</v>
      </c>
      <c r="BFT816" s="10">
        <f>BFR816*1.4</f>
        <v>278.59999999999997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VLOOKUP(BFX816,$A$879:$F$2635,6,FALSE)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VLOOKUP(BGG816,$A$879:$F$2635,6,FALSE)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VLOOKUP(BGP816,$A$879:$F$2635,6,FALSE)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VLOOKUP(BGY816,$A$879:$F$2635,6,FALSE)</f>
        <v>290</v>
      </c>
      <c r="BHC816" s="179" t="s">
        <v>63</v>
      </c>
      <c r="BHD816" s="10">
        <f>BHB816*1.4</f>
        <v>406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VLOOKUP(B817,$A$879:$F$2635,6,FALSE)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VLOOKUP(K817,$A$879:$F$2635,6,FALSE)</f>
        <v>443</v>
      </c>
      <c r="O817" s="179" t="s">
        <v>65</v>
      </c>
      <c r="P817" s="10">
        <f>N817*1.3</f>
        <v>575.9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VLOOKUP(T817,$A$879:$F$2635,6,FALSE)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VLOOKUP(AC817,$A$879:$F$2635,6,FALSE)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VLOOKUP(AL817,$A$879:$F$2635,6,FALSE)</f>
        <v>35</v>
      </c>
      <c r="AP817" s="179" t="s">
        <v>65</v>
      </c>
      <c r="AQ817" s="10">
        <f>AO817*1.3</f>
        <v>45.5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VLOOKUP(AU817,$A$879:$F$2635,6,FALSE)</f>
        <v>443</v>
      </c>
      <c r="AY817" s="179" t="s">
        <v>65</v>
      </c>
      <c r="AZ817" s="10">
        <f>AX817*1.3</f>
        <v>575.9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VLOOKUP(BD817,$A$879:$F$2635,6,FALSE)</f>
        <v>57</v>
      </c>
      <c r="BH817" s="179" t="s">
        <v>65</v>
      </c>
      <c r="BI817" s="10">
        <f>BG817*1.3</f>
        <v>74.100000000000009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VLOOKUP(BM817,$A$879:$F$2635,6,FALSE)</f>
        <v>120</v>
      </c>
      <c r="BQ817" s="179" t="s">
        <v>65</v>
      </c>
      <c r="BR817" s="10">
        <f>BP817*1.3</f>
        <v>156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VLOOKUP(BV817,$A$879:$F$2635,6,FALSE)</f>
        <v>443</v>
      </c>
      <c r="BZ817" s="179" t="s">
        <v>65</v>
      </c>
      <c r="CA817" s="10">
        <f>BY817*1.3</f>
        <v>575.9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VLOOKUP(CE817,$A$879:$F$2635,6,FALSE)</f>
        <v>443</v>
      </c>
      <c r="CI817" s="179" t="s">
        <v>65</v>
      </c>
      <c r="CJ817" s="10">
        <f>CH817*1.3</f>
        <v>575.9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VLOOKUP(CN817,$A$879:$F$2635,6,FALSE)</f>
        <v>199</v>
      </c>
      <c r="CR817" s="179" t="s">
        <v>65</v>
      </c>
      <c r="CS817" s="10">
        <f>CQ817*1.3</f>
        <v>258.7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VLOOKUP(CW817,$A$879:$F$2635,6,FALSE)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VLOOKUP(DF817,$A$879:$F$2635,6,FALSE)</f>
        <v>35</v>
      </c>
      <c r="DJ817" s="179" t="s">
        <v>65</v>
      </c>
      <c r="DK817" s="10">
        <f>DI817*1.3</f>
        <v>45.5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VLOOKUP(DO817,$A$879:$F$2635,6,FALSE)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VLOOKUP(DX817,$A$879:$F$2635,6,FALSE)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VLOOKUP(EG817,$A$879:$F$2635,6,FALSE)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VLOOKUP(EP817,$A$879:$F$2635,6,FALSE)</f>
        <v>199</v>
      </c>
      <c r="ET817" s="179" t="s">
        <v>65</v>
      </c>
      <c r="EU817" s="10">
        <f>ES817*1.3</f>
        <v>258.7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VLOOKUP(EY817,$A$879:$F$2635,6,FALSE)</f>
        <v>35</v>
      </c>
      <c r="FC817" s="179" t="s">
        <v>65</v>
      </c>
      <c r="FD817" s="10">
        <f>FB817*1.3</f>
        <v>45.5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VLOOKUP(FH817,$A$879:$F$2635,6,FALSE)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VLOOKUP(FQ817,$A$879:$F$2635,6,FALSE)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VLOOKUP(FZ817,$A$879:$F$2635,6,FALSE)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VLOOKUP(GI817,$A$879:$F$2635,6,FALSE)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VLOOKUP(GR817,$A$879:$F$2635,6,FALSE)</f>
        <v>199</v>
      </c>
      <c r="GV817" s="179" t="s">
        <v>65</v>
      </c>
      <c r="GW817" s="10">
        <f>GU817*1.3</f>
        <v>258.7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VLOOKUP(HA817,$A$879:$F$2635,6,FALSE)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VLOOKUP(HJ817,$A$879:$F$2635,6,FALSE)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VLOOKUP(HS817,$A$879:$F$2635,6,FALSE)</f>
        <v>120</v>
      </c>
      <c r="HW817" s="179" t="s">
        <v>65</v>
      </c>
      <c r="HX817" s="10">
        <f>HV817*1.3</f>
        <v>156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VLOOKUP(IB817,$A$879:$F$2635,6,FALSE)</f>
        <v>120</v>
      </c>
      <c r="IF817" s="179" t="s">
        <v>65</v>
      </c>
      <c r="IG817" s="10">
        <f>IE817*1.3</f>
        <v>156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VLOOKUP(IK817,$A$879:$F$2635,6,FALSE)</f>
        <v>120</v>
      </c>
      <c r="IO817" s="179" t="s">
        <v>65</v>
      </c>
      <c r="IP817" s="10">
        <f>IN817*1.3</f>
        <v>156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VLOOKUP(IT817,$A$879:$F$2635,6,FALSE)</f>
        <v>443</v>
      </c>
      <c r="IX817" s="179" t="s">
        <v>65</v>
      </c>
      <c r="IY817" s="10">
        <f>IW817*1.3</f>
        <v>575.9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VLOOKUP(JC817,$A$879:$F$2635,6,FALSE)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VLOOKUP(JL817,$A$879:$F$2635,6,FALSE)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VLOOKUP(JU817,$A$879:$F$2635,6,FALSE)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VLOOKUP(KD817,$A$879:$F$2635,6,FALSE)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VLOOKUP(KM817,$A$879:$F$2635,6,FALSE)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VLOOKUP(KV817,$A$879:$F$2635,6,FALSE)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VLOOKUP(LE817,$A$879:$F$2635,6,FALSE)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VLOOKUP(LN817,$A$879:$F$2635,6,FALSE)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VLOOKUP(LW817,$A$879:$F$2635,6,FALSE)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VLOOKUP(MF817,$A$879:$F$2635,6,FALSE)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VLOOKUP(MO817,$A$879:$F$2635,6,FALSE)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VLOOKUP(MX817,$A$879:$F$2635,6,FALSE)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VLOOKUP(NG817,$A$879:$F$2635,6,FALSE)</f>
        <v>120</v>
      </c>
      <c r="NK817" s="179" t="s">
        <v>65</v>
      </c>
      <c r="NL817" s="10">
        <f>NJ817*1.3</f>
        <v>156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VLOOKUP(NP817,$A$879:$F$2635,6,FALSE)</f>
        <v>83</v>
      </c>
      <c r="NT817" s="179" t="s">
        <v>65</v>
      </c>
      <c r="NU817" s="10">
        <f>NS817*1.3</f>
        <v>107.9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VLOOKUP(NY817,$A$879:$F$2635,6,FALSE)</f>
        <v>120</v>
      </c>
      <c r="OC817" s="179" t="s">
        <v>65</v>
      </c>
      <c r="OD817" s="10">
        <f>OB817*1.3</f>
        <v>156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VLOOKUP(OH817,$A$879:$F$2635,6,FALSE)</f>
        <v>327</v>
      </c>
      <c r="OL817" s="179" t="s">
        <v>65</v>
      </c>
      <c r="OM817" s="10">
        <f>OK817*1.3</f>
        <v>425.1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VLOOKUP(OQ817,$A$879:$F$2635,6,FALSE)</f>
        <v>62</v>
      </c>
      <c r="OU817" s="179" t="s">
        <v>65</v>
      </c>
      <c r="OV817" s="10">
        <f>OT817*1.3</f>
        <v>80.600000000000009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VLOOKUP(OZ817,$A$879:$F$2635,6,FALSE)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VLOOKUP(PI817,$A$879:$F$2635,6,FALSE)</f>
        <v>120</v>
      </c>
      <c r="PM817" s="179" t="s">
        <v>65</v>
      </c>
      <c r="PN817" s="10">
        <f>PL817*1.3</f>
        <v>156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VLOOKUP(PR817,$A$879:$F$2635,6,FALSE)</f>
        <v>199</v>
      </c>
      <c r="PV817" s="179" t="s">
        <v>65</v>
      </c>
      <c r="PW817" s="10">
        <f>PU817*1.3</f>
        <v>258.7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VLOOKUP(QA817,$A$879:$F$2635,6,FALSE)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VLOOKUP(QJ817,$A$879:$F$2635,6,FALSE)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VLOOKUP(QS817,$A$879:$F$2635,6,FALSE)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VLOOKUP(RB817,$A$879:$F$2635,6,FALSE)</f>
        <v>226</v>
      </c>
      <c r="RF817" s="179" t="s">
        <v>65</v>
      </c>
      <c r="RG817" s="10">
        <f>RE817*1.3</f>
        <v>293.8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VLOOKUP(RK817,$A$879:$F$2635,6,FALSE)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VLOOKUP(RT817,$A$879:$F$2635,6,FALSE)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VLOOKUP(SC817,$A$879:$F$2635,6,FALSE)</f>
        <v>120</v>
      </c>
      <c r="SG817" s="179" t="s">
        <v>65</v>
      </c>
      <c r="SH817" s="10">
        <f>SF817*1.3</f>
        <v>156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VLOOKUP(SL817,$A$879:$F$2635,6,FALSE)</f>
        <v>120</v>
      </c>
      <c r="SP817" s="179" t="s">
        <v>65</v>
      </c>
      <c r="SQ817" s="10">
        <f>SO817*1.3</f>
        <v>156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VLOOKUP(SU817,$A$879:$F$2635,6,FALSE)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VLOOKUP(TD817,$A$879:$F$2635,6,FALSE)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VLOOKUP(TM817,$A$879:$F$2635,6,FALSE)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VLOOKUP(TV817,$A$879:$F$2635,6,FALSE)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VLOOKUP(UE817,$A$879:$F$2635,6,FALSE)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VLOOKUP(UN817,$A$879:$F$2635,6,FALSE)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VLOOKUP(UW817,$A$879:$F$2635,6,FALSE)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VLOOKUP(VF817,$A$879:$F$2635,6,FALSE)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VLOOKUP(VO817,$A$879:$F$2635,6,FALSE)</f>
        <v>13</v>
      </c>
      <c r="VS817" s="179" t="s">
        <v>65</v>
      </c>
      <c r="VT817" s="10">
        <f>VR817*1.3</f>
        <v>16.900000000000002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VLOOKUP(VX817,$A$879:$F$2635,6,FALSE)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VLOOKUP(WG817,$A$879:$F$2635,6,FALSE)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VLOOKUP(WP817,$A$879:$F$2635,6,FALSE)</f>
        <v>120</v>
      </c>
      <c r="WT817" s="179" t="s">
        <v>65</v>
      </c>
      <c r="WU817" s="10">
        <f>WS817*1.3</f>
        <v>156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VLOOKUP(WY817,$A$879:$F$2635,6,FALSE)</f>
        <v>35</v>
      </c>
      <c r="XC817" s="179" t="s">
        <v>65</v>
      </c>
      <c r="XD817" s="10">
        <f>XB817*1.3</f>
        <v>45.5</v>
      </c>
      <c r="XF817" s="239"/>
      <c r="XG817" s="179" t="s">
        <v>82</v>
      </c>
      <c r="XH817" s="370" t="s">
        <v>625</v>
      </c>
      <c r="XJ817" s="180"/>
      <c r="XK817" s="180">
        <f>VLOOKUP(XH817,$A$879:$F$2635,6,FALSE)</f>
        <v>226</v>
      </c>
      <c r="XL817" s="179" t="s">
        <v>65</v>
      </c>
      <c r="XM817" s="10">
        <f>XK817*1.3</f>
        <v>293.8</v>
      </c>
      <c r="XO817" s="239"/>
      <c r="XP817" s="179" t="s">
        <v>82</v>
      </c>
      <c r="XQ817" s="360" t="s">
        <v>1747</v>
      </c>
      <c r="XS817" s="180"/>
      <c r="XT817" s="180">
        <f>VLOOKUP(XQ817,$A$879:$F$2635,6,FALSE)</f>
        <v>120</v>
      </c>
      <c r="XU817" s="179" t="s">
        <v>65</v>
      </c>
      <c r="XV817" s="10">
        <f>XT817*1.3</f>
        <v>156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VLOOKUP(XZ817,$A$879:$F$2635,6,FALSE)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VLOOKUP(YI817,$A$879:$F$2635,6,FALSE)</f>
        <v>199</v>
      </c>
      <c r="YM817" s="179" t="s">
        <v>65</v>
      </c>
      <c r="YN817" s="10">
        <f>YL817*1.3</f>
        <v>258.7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VLOOKUP(YR817,$A$879:$F$2635,6,FALSE)</f>
        <v>83</v>
      </c>
      <c r="YV817" s="179" t="s">
        <v>65</v>
      </c>
      <c r="YW817" s="10">
        <f>YU817*1.3</f>
        <v>107.9</v>
      </c>
      <c r="YY817" s="239"/>
      <c r="YZ817" s="179" t="s">
        <v>82</v>
      </c>
      <c r="ZA817" s="360" t="s">
        <v>1703</v>
      </c>
      <c r="ZC817" s="180"/>
      <c r="ZD817" s="180">
        <f>VLOOKUP(ZA817,$A$879:$F$2635,6,FALSE)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VLOOKUP(ZJ817,$A$879:$F$2635,6,FALSE)</f>
        <v>290</v>
      </c>
      <c r="ZN817" s="179" t="s">
        <v>65</v>
      </c>
      <c r="ZO817" s="10">
        <f>ZM817*1.3</f>
        <v>377</v>
      </c>
      <c r="ZQ817" s="239"/>
      <c r="ZR817" s="179" t="s">
        <v>82</v>
      </c>
      <c r="ZS817" s="360" t="s">
        <v>1804</v>
      </c>
      <c r="ZU817" s="180"/>
      <c r="ZV817" s="180">
        <f>VLOOKUP(ZS817,$A$879:$F$2635,6,FALSE)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VLOOKUP(AAB817,$A$879:$F$2635,6,FALSE)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VLOOKUP(AAK817,$A$879:$F$2635,6,FALSE)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VLOOKUP(AAT817,$A$879:$F$2635,6,FALSE)</f>
        <v>120</v>
      </c>
      <c r="AAX817" s="179" t="s">
        <v>65</v>
      </c>
      <c r="AAY817" s="10">
        <f>AAW817*1.3</f>
        <v>156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VLOOKUP(ABC817,$A$879:$F$2635,6,FALSE)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VLOOKUP(ABL817,$A$879:$F$2635,6,FALSE)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VLOOKUP(ABU817,$A$879:$F$2635,6,FALSE)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VLOOKUP(ACD817,$A$879:$F$2635,6,FALSE)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VLOOKUP(ACM817,$A$879:$F$2635,6,FALSE)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VLOOKUP(ACV817,$A$879:$F$2635,6,FALSE)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VLOOKUP(ADE817,$A$879:$F$2635,6,FALSE)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VLOOKUP(ADN817,$A$879:$F$2635,6,FALSE)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VLOOKUP(ADW817,$A$879:$F$2635,6,FALSE)</f>
        <v>243</v>
      </c>
      <c r="AEA817" s="179" t="s">
        <v>65</v>
      </c>
      <c r="AEB817" s="10">
        <f>ADZ817*1.3</f>
        <v>315.90000000000003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VLOOKUP(AEF817,$A$879:$F$2635,6,FALSE)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VLOOKUP(AEO817,$A$879:$F$2635,6,FALSE)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VLOOKUP(AEX817,$A$879:$F$2635,6,FALSE)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VLOOKUP(AFG817,$A$879:$F$2635,6,FALSE)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VLOOKUP(AFP817,$A$879:$F$2635,6,FALSE)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VLOOKUP(AFY817,$A$879:$F$2635,6,FALSE)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VLOOKUP(AGH817,$A$879:$F$2635,6,FALSE)</f>
        <v>290</v>
      </c>
      <c r="AGL817" s="179" t="s">
        <v>65</v>
      </c>
      <c r="AGM817" s="10">
        <f>AGK817*1.3</f>
        <v>377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VLOOKUP(AGQ817,$A$879:$F$2635,6,FALSE)</f>
        <v>214</v>
      </c>
      <c r="AGU817" s="179" t="s">
        <v>65</v>
      </c>
      <c r="AGV817" s="10">
        <f>AGT817*1.3</f>
        <v>278.2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VLOOKUP(AGZ817,$A$879:$F$2635,6,FALSE)</f>
        <v>163</v>
      </c>
      <c r="AHD817" s="179" t="s">
        <v>65</v>
      </c>
      <c r="AHE817" s="10">
        <f>AHC817*1.3</f>
        <v>211.9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VLOOKUP(AHI817,$A$879:$F$2635,6,FALSE)</f>
        <v>443</v>
      </c>
      <c r="AHM817" s="179" t="s">
        <v>65</v>
      </c>
      <c r="AHN817" s="10">
        <f>AHL817*1.3</f>
        <v>575.9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VLOOKUP(AHR817,$A$879:$F$2635,6,FALSE)</f>
        <v>35</v>
      </c>
      <c r="AHV817" s="179" t="s">
        <v>65</v>
      </c>
      <c r="AHW817" s="10">
        <f>AHU817*1.3</f>
        <v>45.5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VLOOKUP(AIA817,$A$879:$F$2635,6,FALSE)</f>
        <v>290</v>
      </c>
      <c r="AIE817" s="179" t="s">
        <v>65</v>
      </c>
      <c r="AIF817" s="10">
        <f>AID817*1.3</f>
        <v>377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VLOOKUP(AIJ817,$A$879:$F$2635,6,FALSE)</f>
        <v>290</v>
      </c>
      <c r="AIN817" s="179" t="s">
        <v>65</v>
      </c>
      <c r="AIO817" s="10">
        <f>AIM817*1.3</f>
        <v>377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VLOOKUP(AIS817,$A$879:$F$2635,6,FALSE)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VLOOKUP(AJB817,$A$879:$F$2635,6,FALSE)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VLOOKUP(AJK817,$A$879:$F$2635,6,FALSE)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VLOOKUP(AJT817,$A$879:$F$2635,6,FALSE)</f>
        <v>57</v>
      </c>
      <c r="AJX817" s="179" t="s">
        <v>65</v>
      </c>
      <c r="AJY817" s="10">
        <f>AJW817*1.3</f>
        <v>74.100000000000009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VLOOKUP(AKC817,$A$879:$F$2635,6,FALSE)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VLOOKUP(AKL817,$A$879:$F$2635,6,FALSE)</f>
        <v>214</v>
      </c>
      <c r="AKP817" s="179" t="s">
        <v>65</v>
      </c>
      <c r="AKQ817" s="10">
        <f>AKO817*1.3</f>
        <v>278.2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VLOOKUP(AKU817,$A$879:$F$2635,6,FALSE)</f>
        <v>290</v>
      </c>
      <c r="AKY817" s="179" t="s">
        <v>65</v>
      </c>
      <c r="AKZ817" s="10">
        <f>AKX817*1.3</f>
        <v>377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VLOOKUP(ALD817,$A$879:$F$2635,6,FALSE)</f>
        <v>226</v>
      </c>
      <c r="ALH817" s="179" t="s">
        <v>65</v>
      </c>
      <c r="ALI817" s="10">
        <f>ALG817*1.3</f>
        <v>293.8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VLOOKUP(ALM817,$A$879:$F$2635,6,FALSE)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VLOOKUP(ALV817,$A$879:$F$2635,6,FALSE)</f>
        <v>120</v>
      </c>
      <c r="ALZ817" s="179" t="s">
        <v>65</v>
      </c>
      <c r="AMA817" s="10">
        <f>ALY817*1.3</f>
        <v>156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VLOOKUP(AME817,$A$879:$F$2635,6,FALSE)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VLOOKUP(AMN817,$A$879:$F$2635,6,FALSE)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VLOOKUP(AMW817,$A$879:$F$2635,6,FALSE)</f>
        <v>226</v>
      </c>
      <c r="ANA817" s="179" t="s">
        <v>65</v>
      </c>
      <c r="ANB817" s="10">
        <f>AMZ817*1.3</f>
        <v>293.8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VLOOKUP(ANF817,$A$879:$F$2635,6,FALSE)</f>
        <v>199</v>
      </c>
      <c r="ANJ817" s="179" t="s">
        <v>65</v>
      </c>
      <c r="ANK817" s="10">
        <f>ANI817*1.3</f>
        <v>258.7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VLOOKUP(ANO817,$A$879:$F$2635,6,FALSE)</f>
        <v>35</v>
      </c>
      <c r="ANS817" s="179" t="s">
        <v>65</v>
      </c>
      <c r="ANT817" s="10">
        <f>ANR817*1.3</f>
        <v>45.5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VLOOKUP(ANX817,$A$879:$F$2635,6,FALSE)</f>
        <v>443</v>
      </c>
      <c r="AOB817" s="179" t="s">
        <v>65</v>
      </c>
      <c r="AOC817" s="10">
        <f>AOA817*1.3</f>
        <v>575.9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VLOOKUP(AOG817,$A$879:$F$2635,6,FALSE)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VLOOKUP(AOP817,$A$879:$F$2635,6,FALSE)</f>
        <v>226</v>
      </c>
      <c r="AOT817" s="179" t="s">
        <v>65</v>
      </c>
      <c r="AOU817" s="10">
        <f>AOS817*1.3</f>
        <v>293.8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VLOOKUP(AOY817,$A$879:$F$2635,6,FALSE)</f>
        <v>226</v>
      </c>
      <c r="APC817" s="179" t="s">
        <v>65</v>
      </c>
      <c r="APD817" s="10">
        <f>APB817*1.3</f>
        <v>293.8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VLOOKUP(APH817,$A$879:$F$2635,6,FALSE)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VLOOKUP(APQ817,$A$879:$F$2635,6,FALSE)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VLOOKUP(APZ817,$A$879:$F$2635,6,FALSE)</f>
        <v>114</v>
      </c>
      <c r="AQD817" s="179" t="s">
        <v>65</v>
      </c>
      <c r="AQE817" s="10">
        <f>AQC817*1.3</f>
        <v>148.20000000000002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VLOOKUP(AQI817,$A$879:$F$2635,6,FALSE)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VLOOKUP(AQR817,$A$879:$F$2635,6,FALSE)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VLOOKUP(ARA817,$A$879:$F$2635,6,FALSE)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VLOOKUP(ARJ817,$A$879:$F$2635,6,FALSE)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VLOOKUP(ARS817,$A$879:$F$2635,6,FALSE)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VLOOKUP(ASB817,$A$879:$F$2635,6,FALSE)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VLOOKUP(ASK817,$A$879:$F$2635,6,FALSE)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VLOOKUP(AST817,$A$879:$F$2635,6,FALSE)</f>
        <v>13</v>
      </c>
      <c r="ASX817" s="179" t="s">
        <v>65</v>
      </c>
      <c r="ASY817" s="10">
        <f>ASW817*1.3</f>
        <v>16.900000000000002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VLOOKUP(ATC817,$A$879:$F$2635,6,FALSE)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VLOOKUP(ATL817,$A$879:$F$2635,6,FALSE)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VLOOKUP(ATU817,$A$879:$F$2635,6,FALSE)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VLOOKUP(AUD817,$A$879:$F$2635,6,FALSE)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VLOOKUP(AUM817,$A$879:$F$2635,6,FALSE)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VLOOKUP(AUV817,$A$879:$F$2635,6,FALSE)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VLOOKUP(AVE817,$A$879:$F$2635,6,FALSE)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VLOOKUP(AVN817,$A$879:$F$2635,6,FALSE)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VLOOKUP(AVW817,$A$879:$F$2635,6,FALSE)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VLOOKUP(AWF817,$A$879:$F$2635,6,FALSE)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VLOOKUP(AWO817,$A$879:$F$2635,6,FALSE)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VLOOKUP(AWX817,$A$879:$F$2635,6,FALSE)</f>
        <v>199</v>
      </c>
      <c r="AXB817" s="179" t="s">
        <v>65</v>
      </c>
      <c r="AXC817" s="10">
        <f>AXA817*1.3</f>
        <v>258.7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VLOOKUP(AXG817,$A$879:$F$2635,6,FALSE)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VLOOKUP(AXP817,$A$879:$F$2635,6,FALSE)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VLOOKUP(AXY817,$A$879:$F$2635,6,FALSE)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VLOOKUP(AYH817,$A$879:$F$2635,6,FALSE)</f>
        <v>120</v>
      </c>
      <c r="AYL817" s="179" t="s">
        <v>65</v>
      </c>
      <c r="AYM817" s="10">
        <f>AYK817*1.3</f>
        <v>156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VLOOKUP(AYQ817,$A$879:$F$2635,6,FALSE)</f>
        <v>226</v>
      </c>
      <c r="AYU817" s="179" t="s">
        <v>65</v>
      </c>
      <c r="AYV817" s="10">
        <f>AYT817*1.3</f>
        <v>293.8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VLOOKUP(AYZ817,$A$879:$F$2635,6,FALSE)</f>
        <v>243</v>
      </c>
      <c r="AZD817" s="179" t="s">
        <v>65</v>
      </c>
      <c r="AZE817" s="10">
        <f>AZC817*1.3</f>
        <v>315.90000000000003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VLOOKUP(AZI817,$A$879:$F$2635,6,FALSE)</f>
        <v>243</v>
      </c>
      <c r="AZM817" s="179" t="s">
        <v>65</v>
      </c>
      <c r="AZN817" s="10">
        <f>AZL817*1.3</f>
        <v>315.90000000000003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VLOOKUP(AZR817,$A$879:$F$2635,6,FALSE)</f>
        <v>443</v>
      </c>
      <c r="AZV817" s="179" t="s">
        <v>65</v>
      </c>
      <c r="AZW817" s="10">
        <f>AZU817*1.3</f>
        <v>575.9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VLOOKUP(BAA817,$A$879:$F$2635,6,FALSE)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VLOOKUP(BAJ817,$A$879:$F$2635,6,FALSE)</f>
        <v>290</v>
      </c>
      <c r="BAN817" s="179" t="s">
        <v>65</v>
      </c>
      <c r="BAO817" s="10">
        <f>BAM817*1.3</f>
        <v>377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VLOOKUP(BAS817,$A$879:$F$2635,6,FALSE)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VLOOKUP(BBB817,$A$879:$F$2635,6,FALSE)</f>
        <v>443</v>
      </c>
      <c r="BBF817" s="179" t="s">
        <v>65</v>
      </c>
      <c r="BBG817" s="10">
        <f>BBE817*1.3</f>
        <v>575.9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VLOOKUP(BBK817,$A$879:$F$2635,6,FALSE)</f>
        <v>120</v>
      </c>
      <c r="BBO817" s="179" t="s">
        <v>65</v>
      </c>
      <c r="BBP817" s="10">
        <f>BBN817*1.3</f>
        <v>156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VLOOKUP(BBT817,$A$879:$F$2635,6,FALSE)</f>
        <v>120</v>
      </c>
      <c r="BBX817" s="179" t="s">
        <v>65</v>
      </c>
      <c r="BBY817" s="10">
        <f>BBW817*1.3</f>
        <v>156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VLOOKUP(BCC817,$A$879:$F$2635,6,FALSE)</f>
        <v>327</v>
      </c>
      <c r="BCG817" s="179" t="s">
        <v>65</v>
      </c>
      <c r="BCH817" s="10">
        <f>BCF817*1.3</f>
        <v>425.1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VLOOKUP(BCL817,$A$879:$F$2635,6,FALSE)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VLOOKUP(BCU817,$A$879:$F$2635,6,FALSE)</f>
        <v>443</v>
      </c>
      <c r="BCY817" s="179" t="s">
        <v>65</v>
      </c>
      <c r="BCZ817" s="10">
        <f>BCX817*1.3</f>
        <v>575.9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VLOOKUP(BDD817,$A$879:$F$2635,6,FALSE)</f>
        <v>163</v>
      </c>
      <c r="BDH817" s="179" t="s">
        <v>65</v>
      </c>
      <c r="BDI817" s="10">
        <f>BDG817*1.3</f>
        <v>211.9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VLOOKUP(BDM817,$A$879:$F$2635,6,FALSE)</f>
        <v>443</v>
      </c>
      <c r="BDQ817" s="179" t="s">
        <v>65</v>
      </c>
      <c r="BDR817" s="10">
        <f>BDP817*1.3</f>
        <v>575.9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VLOOKUP(BDV817,$A$879:$F$2635,6,FALSE)</f>
        <v>43</v>
      </c>
      <c r="BDZ817" s="179" t="s">
        <v>65</v>
      </c>
      <c r="BEA817" s="10">
        <f>BDY817*1.3</f>
        <v>55.9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VLOOKUP(BEE817,$A$879:$F$2635,6,FALSE)</f>
        <v>290</v>
      </c>
      <c r="BEI817" s="179" t="s">
        <v>65</v>
      </c>
      <c r="BEJ817" s="10">
        <f>BEH817*1.3</f>
        <v>377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VLOOKUP(BEN817,$A$879:$F$2635,6,FALSE)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VLOOKUP(BEW817,$A$879:$F$2635,6,FALSE)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VLOOKUP(BFF817,$A$879:$F$2635,6,FALSE)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VLOOKUP(BFO817,$A$879:$F$2635,6,FALSE)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VLOOKUP(BFX817,$A$879:$F$2635,6,FALSE)</f>
        <v>35</v>
      </c>
      <c r="BGB817" s="179" t="s">
        <v>65</v>
      </c>
      <c r="BGC817" s="10">
        <f>BGA817*1.3</f>
        <v>45.5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VLOOKUP(BGG817,$A$879:$F$2635,6,FALSE)</f>
        <v>62</v>
      </c>
      <c r="BGK817" s="179" t="s">
        <v>65</v>
      </c>
      <c r="BGL817" s="10">
        <f>BGJ817*1.3</f>
        <v>80.600000000000009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VLOOKUP(BGP817,$A$879:$F$2635,6,FALSE)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VLOOKUP(BGY817,$A$879:$F$2635,6,FALSE)</f>
        <v>443</v>
      </c>
      <c r="BHC817" s="179" t="s">
        <v>65</v>
      </c>
      <c r="BHD817" s="10">
        <f>BHB817*1.3</f>
        <v>575.9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VLOOKUP(B818,$A$879:$F$2635,6,FALSE)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VLOOKUP(K818,$A$879:$F$2635,6,FALSE)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VLOOKUP(T818,$A$879:$F$2635,6,FALSE)</f>
        <v>83</v>
      </c>
      <c r="X818" s="179" t="s">
        <v>67</v>
      </c>
      <c r="Y818" s="10">
        <f>W818*1.2</f>
        <v>99.6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VLOOKUP(AC818,$A$879:$F$2635,6,FALSE)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VLOOKUP(AL818,$A$879:$F$2635,6,FALSE)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VLOOKUP(AU818,$A$879:$F$2635,6,FALSE)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VLOOKUP(BD818,$A$879:$F$2635,6,FALSE)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VLOOKUP(BM818,$A$879:$F$2635,6,FALSE)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VLOOKUP(BV818,$A$879:$F$2635,6,FALSE)</f>
        <v>199</v>
      </c>
      <c r="BZ818" s="179" t="s">
        <v>67</v>
      </c>
      <c r="CA818" s="10">
        <f>BY818*1.2</f>
        <v>238.79999999999998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VLOOKUP(CE818,$A$879:$F$2635,6,FALSE)</f>
        <v>120</v>
      </c>
      <c r="CI818" s="179" t="s">
        <v>67</v>
      </c>
      <c r="CJ818" s="10">
        <f>CH818*1.2</f>
        <v>144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VLOOKUP(CN818,$A$879:$F$2635,6,FALSE)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VLOOKUP(CW818,$A$879:$F$2635,6,FALSE)</f>
        <v>57</v>
      </c>
      <c r="DA818" s="179" t="s">
        <v>67</v>
      </c>
      <c r="DB818" s="10">
        <f>CZ818*1.2</f>
        <v>68.399999999999991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VLOOKUP(DF818,$A$879:$F$2635,6,FALSE)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VLOOKUP(DO818,$A$879:$F$2635,6,FALSE)</f>
        <v>243</v>
      </c>
      <c r="DS818" s="179" t="s">
        <v>67</v>
      </c>
      <c r="DT818" s="10">
        <f>DR818*1.2</f>
        <v>291.59999999999997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VLOOKUP(DX818,$A$879:$F$2635,6,FALSE)</f>
        <v>120</v>
      </c>
      <c r="EB818" s="179" t="s">
        <v>67</v>
      </c>
      <c r="EC818" s="10">
        <f>EA818*1.2</f>
        <v>144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VLOOKUP(EG818,$A$879:$F$2635,6,FALSE)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VLOOKUP(EP818,$A$879:$F$2635,6,FALSE)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VLOOKUP(EY818,$A$879:$F$2635,6,FALSE)</f>
        <v>120</v>
      </c>
      <c r="FC818" s="179" t="s">
        <v>67</v>
      </c>
      <c r="FD818" s="10">
        <f>FB818*1.2</f>
        <v>144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VLOOKUP(FH818,$A$879:$F$2635,6,FALSE)</f>
        <v>226</v>
      </c>
      <c r="FL818" s="179" t="s">
        <v>67</v>
      </c>
      <c r="FM818" s="10">
        <f>FK818*1.2</f>
        <v>271.2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VLOOKUP(FQ818,$A$879:$F$2635,6,FALSE)</f>
        <v>120</v>
      </c>
      <c r="FU818" s="179" t="s">
        <v>67</v>
      </c>
      <c r="FV818" s="10">
        <f>FT818*1.2</f>
        <v>144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VLOOKUP(FZ818,$A$879:$F$2635,6,FALSE)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VLOOKUP(GI818,$A$879:$F$2635,6,FALSE)</f>
        <v>199</v>
      </c>
      <c r="GM818" s="179" t="s">
        <v>67</v>
      </c>
      <c r="GN818" s="10">
        <f>GL818*1.2</f>
        <v>238.79999999999998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VLOOKUP(GR818,$A$879:$F$2635,6,FALSE)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VLOOKUP(HA818,$A$879:$F$2635,6,FALSE)</f>
        <v>43</v>
      </c>
      <c r="HE818" s="179" t="s">
        <v>67</v>
      </c>
      <c r="HF818" s="10">
        <f>HD818*1.2</f>
        <v>51.6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VLOOKUP(HJ818,$A$879:$F$2635,6,FALSE)</f>
        <v>290</v>
      </c>
      <c r="HN818" s="179" t="s">
        <v>67</v>
      </c>
      <c r="HO818" s="10">
        <f>HM818*1.2</f>
        <v>348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VLOOKUP(HS818,$A$879:$F$2635,6,FALSE)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VLOOKUP(IB818,$A$879:$F$2635,6,FALSE)</f>
        <v>290</v>
      </c>
      <c r="IF818" s="179" t="s">
        <v>67</v>
      </c>
      <c r="IG818" s="10">
        <f>IE818*1.2</f>
        <v>348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VLOOKUP(IK818,$A$879:$F$2635,6,FALSE)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VLOOKUP(IT818,$A$879:$F$2635,6,FALSE)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VLOOKUP(JC818,$A$879:$F$2635,6,FALSE)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VLOOKUP(JL818,$A$879:$F$2635,6,FALSE)</f>
        <v>120</v>
      </c>
      <c r="JP818" s="179" t="s">
        <v>67</v>
      </c>
      <c r="JQ818" s="10">
        <f>JO818*1.2</f>
        <v>144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VLOOKUP(JU818,$A$879:$F$2635,6,FALSE)</f>
        <v>443</v>
      </c>
      <c r="JY818" s="179" t="s">
        <v>67</v>
      </c>
      <c r="JZ818" s="10">
        <f>JX818*1.2</f>
        <v>531.6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VLOOKUP(KD818,$A$879:$F$2635,6,FALSE)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VLOOKUP(KM818,$A$879:$F$2635,6,FALSE)</f>
        <v>226</v>
      </c>
      <c r="KQ818" s="179" t="s">
        <v>67</v>
      </c>
      <c r="KR818" s="10">
        <f>KP818*1.2</f>
        <v>271.2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VLOOKUP(KV818,$A$879:$F$2635,6,FALSE)</f>
        <v>57</v>
      </c>
      <c r="KZ818" s="179" t="s">
        <v>67</v>
      </c>
      <c r="LA818" s="10">
        <f>KY818*1.2</f>
        <v>68.399999999999991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VLOOKUP(LE818,$A$879:$F$2635,6,FALSE)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VLOOKUP(LN818,$A$879:$F$2635,6,FALSE)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VLOOKUP(LW818,$A$879:$F$2635,6,FALSE)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VLOOKUP(MF818,$A$879:$F$2635,6,FALSE)</f>
        <v>120</v>
      </c>
      <c r="MJ818" s="179" t="s">
        <v>67</v>
      </c>
      <c r="MK818" s="10">
        <f>MI818*1.2</f>
        <v>144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VLOOKUP(MO818,$A$879:$F$2635,6,FALSE)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VLOOKUP(MX818,$A$879:$F$2635,6,FALSE)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VLOOKUP(NG818,$A$879:$F$2635,6,FALSE)</f>
        <v>35</v>
      </c>
      <c r="NK818" s="179" t="s">
        <v>67</v>
      </c>
      <c r="NL818" s="10">
        <f>NJ818*1.2</f>
        <v>42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VLOOKUP(NP818,$A$879:$F$2635,6,FALSE)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VLOOKUP(NY818,$A$879:$F$2635,6,FALSE)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VLOOKUP(OH818,$A$879:$F$2635,6,FALSE)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VLOOKUP(OQ818,$A$879:$F$2635,6,FALSE)</f>
        <v>214</v>
      </c>
      <c r="OU818" s="179" t="s">
        <v>67</v>
      </c>
      <c r="OV818" s="10">
        <f>OT818*1.2</f>
        <v>256.8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VLOOKUP(OZ818,$A$879:$F$2635,6,FALSE)</f>
        <v>120</v>
      </c>
      <c r="PD818" s="179" t="s">
        <v>67</v>
      </c>
      <c r="PE818" s="10">
        <f>PC818*1.2</f>
        <v>144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VLOOKUP(PI818,$A$879:$F$2635,6,FALSE)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VLOOKUP(PR818,$A$879:$F$2635,6,FALSE)</f>
        <v>243</v>
      </c>
      <c r="PV818" s="179" t="s">
        <v>67</v>
      </c>
      <c r="PW818" s="10">
        <f>PU818*1.2</f>
        <v>291.59999999999997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VLOOKUP(QA818,$A$879:$F$2635,6,FALSE)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VLOOKUP(QJ818,$A$879:$F$2635,6,FALSE)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VLOOKUP(QS818,$A$879:$F$2635,6,FALSE)</f>
        <v>327</v>
      </c>
      <c r="QW818" s="179" t="s">
        <v>67</v>
      </c>
      <c r="QX818" s="10">
        <f>QV818*1.2</f>
        <v>392.4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VLOOKUP(RB818,$A$879:$F$2635,6,FALSE)</f>
        <v>83</v>
      </c>
      <c r="RF818" s="179" t="s">
        <v>67</v>
      </c>
      <c r="RG818" s="10">
        <f>RE818*1.2</f>
        <v>99.6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VLOOKUP(RK818,$A$879:$F$2635,6,FALSE)</f>
        <v>327</v>
      </c>
      <c r="RO818" s="179" t="s">
        <v>67</v>
      </c>
      <c r="RP818" s="10">
        <f>RN818*1.2</f>
        <v>392.4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VLOOKUP(RT818,$A$879:$F$2635,6,FALSE)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VLOOKUP(SC818,$A$879:$F$2635,6,FALSE)</f>
        <v>290</v>
      </c>
      <c r="SG818" s="179" t="s">
        <v>67</v>
      </c>
      <c r="SH818" s="10">
        <f>SF818*1.2</f>
        <v>348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VLOOKUP(SL818,$A$879:$F$2635,6,FALSE)</f>
        <v>290</v>
      </c>
      <c r="SP818" s="179" t="s">
        <v>67</v>
      </c>
      <c r="SQ818" s="10">
        <f>SO818*1.2</f>
        <v>348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VLOOKUP(SU818,$A$879:$F$2635,6,FALSE)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VLOOKUP(TD818,$A$879:$F$2635,6,FALSE)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VLOOKUP(TM818,$A$879:$F$2635,6,FALSE)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VLOOKUP(TV818,$A$879:$F$2635,6,FALSE)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VLOOKUP(UE818,$A$879:$F$2635,6,FALSE)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VLOOKUP(UN818,$A$879:$F$2635,6,FALSE)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VLOOKUP(UW818,$A$879:$F$2635,6,FALSE)</f>
        <v>43</v>
      </c>
      <c r="VA818" s="179" t="s">
        <v>67</v>
      </c>
      <c r="VB818" s="10">
        <f>UZ818*1.2</f>
        <v>51.6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VLOOKUP(VF818,$A$879:$F$2635,6,FALSE)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VLOOKUP(VO818,$A$879:$F$2635,6,FALSE)</f>
        <v>43</v>
      </c>
      <c r="VS818" s="179" t="s">
        <v>67</v>
      </c>
      <c r="VT818" s="10">
        <f>VR818*1.2</f>
        <v>51.6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VLOOKUP(VX818,$A$879:$F$2635,6,FALSE)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VLOOKUP(WG818,$A$879:$F$2635,6,FALSE)</f>
        <v>120</v>
      </c>
      <c r="WK818" s="179" t="s">
        <v>67</v>
      </c>
      <c r="WL818" s="10">
        <f>WJ818*1.2</f>
        <v>144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VLOOKUP(WP818,$A$879:$F$2635,6,FALSE)</f>
        <v>35</v>
      </c>
      <c r="WT818" s="179" t="s">
        <v>67</v>
      </c>
      <c r="WU818" s="10">
        <f>WS818*1.2</f>
        <v>42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VLOOKUP(WY818,$A$879:$F$2635,6,FALSE)</f>
        <v>327</v>
      </c>
      <c r="XC818" s="179" t="s">
        <v>67</v>
      </c>
      <c r="XD818" s="10">
        <f>XB818*1.2</f>
        <v>392.4</v>
      </c>
      <c r="XF818" s="239"/>
      <c r="XG818" s="179" t="s">
        <v>83</v>
      </c>
      <c r="XH818" s="370" t="s">
        <v>1747</v>
      </c>
      <c r="XJ818" s="180"/>
      <c r="XK818" s="180">
        <f>VLOOKUP(XH818,$A$879:$F$2635,6,FALSE)</f>
        <v>120</v>
      </c>
      <c r="XL818" s="179" t="s">
        <v>67</v>
      </c>
      <c r="XM818" s="10">
        <f>XK818*1.2</f>
        <v>144</v>
      </c>
      <c r="XO818" s="239"/>
      <c r="XP818" s="179" t="s">
        <v>83</v>
      </c>
      <c r="XQ818" s="360" t="s">
        <v>2119</v>
      </c>
      <c r="XS818" s="180"/>
      <c r="XT818" s="180">
        <f>VLOOKUP(XQ818,$A$879:$F$2635,6,FALSE)</f>
        <v>443</v>
      </c>
      <c r="XU818" s="179" t="s">
        <v>67</v>
      </c>
      <c r="XV818" s="10">
        <f>XT818*1.2</f>
        <v>531.6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VLOOKUP(XZ818,$A$879:$F$2635,6,FALSE)</f>
        <v>35</v>
      </c>
      <c r="YD818" s="179" t="s">
        <v>67</v>
      </c>
      <c r="YE818" s="10">
        <f>YC818*1.2</f>
        <v>42</v>
      </c>
      <c r="YG818" s="239"/>
      <c r="YH818" s="179" t="s">
        <v>83</v>
      </c>
      <c r="YI818" s="360" t="s">
        <v>499</v>
      </c>
      <c r="YK818" s="180"/>
      <c r="YL818" s="180">
        <f>VLOOKUP(YI818,$A$879:$F$2635,6,FALSE)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VLOOKUP(YR818,$A$879:$F$2635,6,FALSE)</f>
        <v>13</v>
      </c>
      <c r="YV818" s="179" t="s">
        <v>67</v>
      </c>
      <c r="YW818" s="10">
        <f>YU818*1.2</f>
        <v>15.6</v>
      </c>
      <c r="YY818" s="239"/>
      <c r="YZ818" s="179" t="s">
        <v>83</v>
      </c>
      <c r="ZA818" s="360" t="s">
        <v>416</v>
      </c>
      <c r="ZC818" s="180"/>
      <c r="ZD818" s="180">
        <f>VLOOKUP(ZA818,$A$879:$F$2635,6,FALSE)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VLOOKUP(ZJ818,$A$879:$F$2635,6,FALSE)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VLOOKUP(ZS818,$A$879:$F$2635,6,FALSE)</f>
        <v>35</v>
      </c>
      <c r="ZW818" s="179" t="s">
        <v>67</v>
      </c>
      <c r="ZX818" s="10">
        <f>ZV818*1.2</f>
        <v>42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VLOOKUP(AAB818,$A$879:$F$2635,6,FALSE)</f>
        <v>43</v>
      </c>
      <c r="AAF818" s="179" t="s">
        <v>67</v>
      </c>
      <c r="AAG818" s="10">
        <f>AAE818*1.2</f>
        <v>51.6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VLOOKUP(AAK818,$A$879:$F$2635,6,FALSE)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VLOOKUP(AAT818,$A$879:$F$2635,6,FALSE)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VLOOKUP(ABC818,$A$879:$F$2635,6,FALSE)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VLOOKUP(ABL818,$A$879:$F$2635,6,FALSE)</f>
        <v>35</v>
      </c>
      <c r="ABP818" s="179" t="s">
        <v>67</v>
      </c>
      <c r="ABQ818" s="10">
        <f>ABO818*1.2</f>
        <v>42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VLOOKUP(ABU818,$A$879:$F$2635,6,FALSE)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VLOOKUP(ACD818,$A$879:$F$2635,6,FALSE)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VLOOKUP(ACM818,$A$879:$F$2635,6,FALSE)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VLOOKUP(ACV818,$A$879:$F$2635,6,FALSE)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VLOOKUP(ADE818,$A$879:$F$2635,6,FALSE)</f>
        <v>83</v>
      </c>
      <c r="ADI818" s="179" t="s">
        <v>67</v>
      </c>
      <c r="ADJ818" s="10">
        <f>ADH818*1.2</f>
        <v>99.6</v>
      </c>
      <c r="ADL818" s="239"/>
      <c r="ADM818" s="179" t="s">
        <v>83</v>
      </c>
      <c r="ADN818" s="75" t="s">
        <v>183</v>
      </c>
      <c r="ADP818" s="180"/>
      <c r="ADQ818" s="180" t="e">
        <f>VLOOKUP(ADN818,$A$879:$F$2635,6,FALSE)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VLOOKUP(ADW818,$A$879:$F$2635,6,FALSE)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VLOOKUP(AEF818,$A$879:$F$2635,6,FALSE)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VLOOKUP(AEO818,$A$879:$F$2635,6,FALSE)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VLOOKUP(AEX818,$A$879:$F$2635,6,FALSE)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VLOOKUP(AFG818,$A$879:$F$2635,6,FALSE)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VLOOKUP(AFP818,$A$879:$F$2635,6,FALSE)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VLOOKUP(AFY818,$A$879:$F$2635,6,FALSE)</f>
        <v>35</v>
      </c>
      <c r="AGC818" s="179" t="s">
        <v>67</v>
      </c>
      <c r="AGD818" s="10">
        <f>AGB818*1.2</f>
        <v>42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VLOOKUP(AGH818,$A$879:$F$2635,6,FALSE)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VLOOKUP(AGQ818,$A$879:$F$2635,6,FALSE)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VLOOKUP(AGZ818,$A$879:$F$2635,6,FALSE)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VLOOKUP(AHI818,$A$879:$F$2635,6,FALSE)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VLOOKUP(AHR818,$A$879:$F$2635,6,FALSE)</f>
        <v>199</v>
      </c>
      <c r="AHV818" s="179" t="s">
        <v>67</v>
      </c>
      <c r="AHW818" s="10">
        <f>AHU818*1.2</f>
        <v>238.79999999999998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VLOOKUP(AIA818,$A$879:$F$2635,6,FALSE)</f>
        <v>226</v>
      </c>
      <c r="AIE818" s="179" t="s">
        <v>67</v>
      </c>
      <c r="AIF818" s="10">
        <f>AID818*1.2</f>
        <v>271.2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VLOOKUP(AIJ818,$A$879:$F$2635,6,FALSE)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VLOOKUP(AIS818,$A$879:$F$2635,6,FALSE)</f>
        <v>214</v>
      </c>
      <c r="AIW818" s="179" t="s">
        <v>67</v>
      </c>
      <c r="AIX818" s="10">
        <f>AIV818*1.2</f>
        <v>256.8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VLOOKUP(AJB818,$A$879:$F$2635,6,FALSE)</f>
        <v>199</v>
      </c>
      <c r="AJF818" s="179" t="s">
        <v>67</v>
      </c>
      <c r="AJG818" s="10">
        <f>AJE818*1.2</f>
        <v>238.79999999999998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VLOOKUP(AJK818,$A$879:$F$2635,6,FALSE)</f>
        <v>120</v>
      </c>
      <c r="AJO818" s="179" t="s">
        <v>67</v>
      </c>
      <c r="AJP818" s="10">
        <f>AJN818*1.2</f>
        <v>144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VLOOKUP(AJT818,$A$879:$F$2635,6,FALSE)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VLOOKUP(AKC818,$A$879:$F$2635,6,FALSE)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VLOOKUP(AKL818,$A$879:$F$2635,6,FALSE)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VLOOKUP(AKU818,$A$879:$F$2635,6,FALSE)</f>
        <v>443</v>
      </c>
      <c r="AKY818" s="179" t="s">
        <v>67</v>
      </c>
      <c r="AKZ818" s="10">
        <f>AKX818*1.2</f>
        <v>531.6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VLOOKUP(ALD818,$A$879:$F$2635,6,FALSE)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VLOOKUP(ALM818,$A$879:$F$2635,6,FALSE)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VLOOKUP(ALV818,$A$879:$F$2635,6,FALSE)</f>
        <v>35</v>
      </c>
      <c r="ALZ818" s="179" t="s">
        <v>67</v>
      </c>
      <c r="AMA818" s="10">
        <f>ALY818*1.2</f>
        <v>42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VLOOKUP(AME818,$A$879:$F$2635,6,FALSE)</f>
        <v>163</v>
      </c>
      <c r="AMI818" s="179" t="s">
        <v>67</v>
      </c>
      <c r="AMJ818" s="10">
        <f>AMH818*1.2</f>
        <v>195.6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VLOOKUP(AMN818,$A$879:$F$2635,6,FALSE)</f>
        <v>120</v>
      </c>
      <c r="AMR818" s="179" t="s">
        <v>67</v>
      </c>
      <c r="AMS818" s="10">
        <f>AMQ818*1.2</f>
        <v>144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VLOOKUP(AMW818,$A$879:$F$2635,6,FALSE)</f>
        <v>214</v>
      </c>
      <c r="ANA818" s="179" t="s">
        <v>67</v>
      </c>
      <c r="ANB818" s="10">
        <f>AMZ818*1.2</f>
        <v>256.8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VLOOKUP(ANF818,$A$879:$F$2635,6,FALSE)</f>
        <v>214</v>
      </c>
      <c r="ANJ818" s="179" t="s">
        <v>67</v>
      </c>
      <c r="ANK818" s="10">
        <f>ANI818*1.2</f>
        <v>256.8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VLOOKUP(ANO818,$A$879:$F$2635,6,FALSE)</f>
        <v>163</v>
      </c>
      <c r="ANS818" s="179" t="s">
        <v>67</v>
      </c>
      <c r="ANT818" s="10">
        <f>ANR818*1.2</f>
        <v>195.6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VLOOKUP(ANX818,$A$879:$F$2635,6,FALSE)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VLOOKUP(AOG818,$A$879:$F$2635,6,FALSE)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VLOOKUP(AOP818,$A$879:$F$2635,6,FALSE)</f>
        <v>120</v>
      </c>
      <c r="AOT818" s="179" t="s">
        <v>67</v>
      </c>
      <c r="AOU818" s="10">
        <f>AOS818*1.2</f>
        <v>144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VLOOKUP(AOY818,$A$879:$F$2635,6,FALSE)</f>
        <v>214</v>
      </c>
      <c r="APC818" s="179" t="s">
        <v>67</v>
      </c>
      <c r="APD818" s="10">
        <f>APB818*1.2</f>
        <v>256.8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VLOOKUP(APH818,$A$879:$F$2635,6,FALSE)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VLOOKUP(APQ818,$A$879:$F$2635,6,FALSE)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VLOOKUP(APZ818,$A$879:$F$2635,6,FALSE)</f>
        <v>120</v>
      </c>
      <c r="AQD818" s="179" t="s">
        <v>67</v>
      </c>
      <c r="AQE818" s="10">
        <f>AQC818*1.2</f>
        <v>144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VLOOKUP(AQI818,$A$879:$F$2635,6,FALSE)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VLOOKUP(AQR818,$A$879:$F$2635,6,FALSE)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VLOOKUP(ARA818,$A$879:$F$2635,6,FALSE)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VLOOKUP(ARJ818,$A$879:$F$2635,6,FALSE)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VLOOKUP(ARS818,$A$879:$F$2635,6,FALSE)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VLOOKUP(ASB818,$A$879:$F$2635,6,FALSE)</f>
        <v>43</v>
      </c>
      <c r="ASF818" s="179" t="s">
        <v>67</v>
      </c>
      <c r="ASG818" s="10">
        <f>ASE818*1.2</f>
        <v>51.6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VLOOKUP(ASK818,$A$879:$F$2635,6,FALSE)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VLOOKUP(AST818,$A$879:$F$2635,6,FALSE)</f>
        <v>163</v>
      </c>
      <c r="ASX818" s="179" t="s">
        <v>67</v>
      </c>
      <c r="ASY818" s="10">
        <f>ASW818*1.2</f>
        <v>195.6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VLOOKUP(ATC818,$A$879:$F$2635,6,FALSE)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VLOOKUP(ATL818,$A$879:$F$2635,6,FALSE)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VLOOKUP(ATU818,$A$879:$F$2635,6,FALSE)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VLOOKUP(AUD818,$A$879:$F$2635,6,FALSE)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VLOOKUP(AUM818,$A$879:$F$2635,6,FALSE)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VLOOKUP(AUV818,$A$879:$F$2635,6,FALSE)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VLOOKUP(AVE818,$A$879:$F$2635,6,FALSE)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VLOOKUP(AVN818,$A$879:$F$2635,6,FALSE)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VLOOKUP(AVW818,$A$879:$F$2635,6,FALSE)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VLOOKUP(AWF818,$A$879:$F$2635,6,FALSE)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VLOOKUP(AWO818,$A$879:$F$2635,6,FALSE)</f>
        <v>120</v>
      </c>
      <c r="AWS818" s="179" t="s">
        <v>67</v>
      </c>
      <c r="AWT818" s="10">
        <f>AWR818*1.2</f>
        <v>144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VLOOKUP(AWX818,$A$879:$F$2635,6,FALSE)</f>
        <v>35</v>
      </c>
      <c r="AXB818" s="179" t="s">
        <v>67</v>
      </c>
      <c r="AXC818" s="10">
        <f>AXA818*1.2</f>
        <v>42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VLOOKUP(AXG818,$A$879:$F$2635,6,FALSE)</f>
        <v>163</v>
      </c>
      <c r="AXK818" s="179" t="s">
        <v>67</v>
      </c>
      <c r="AXL818" s="10">
        <f>AXJ818*1.2</f>
        <v>195.6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VLOOKUP(AXP818,$A$879:$F$2635,6,FALSE)</f>
        <v>214</v>
      </c>
      <c r="AXT818" s="179" t="s">
        <v>67</v>
      </c>
      <c r="AXU818" s="10">
        <f>AXS818*1.2</f>
        <v>256.8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VLOOKUP(AXY818,$A$879:$F$2635,6,FALSE)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VLOOKUP(AYH818,$A$879:$F$2635,6,FALSE)</f>
        <v>35</v>
      </c>
      <c r="AYL818" s="179" t="s">
        <v>67</v>
      </c>
      <c r="AYM818" s="10">
        <f>AYK818*1.2</f>
        <v>42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VLOOKUP(AYQ818,$A$879:$F$2635,6,FALSE)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VLOOKUP(AYZ818,$A$879:$F$2635,6,FALSE)</f>
        <v>163</v>
      </c>
      <c r="AZD818" s="179" t="s">
        <v>67</v>
      </c>
      <c r="AZE818" s="10">
        <f>AZC818*1.2</f>
        <v>195.6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VLOOKUP(AZI818,$A$879:$F$2635,6,FALSE)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VLOOKUP(AZR818,$A$879:$F$2635,6,FALSE)</f>
        <v>327</v>
      </c>
      <c r="AZV818" s="179" t="s">
        <v>67</v>
      </c>
      <c r="AZW818" s="10">
        <f>AZU818*1.2</f>
        <v>392.4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VLOOKUP(BAA818,$A$879:$F$2635,6,FALSE)</f>
        <v>120</v>
      </c>
      <c r="BAE818" s="179" t="s">
        <v>67</v>
      </c>
      <c r="BAF818" s="10">
        <f>BAD818*1.2</f>
        <v>144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VLOOKUP(BAJ818,$A$879:$F$2635,6,FALSE)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VLOOKUP(BAS818,$A$879:$F$2635,6,FALSE)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VLOOKUP(BBB818,$A$879:$F$2635,6,FALSE)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VLOOKUP(BBK818,$A$879:$F$2635,6,FALSE)</f>
        <v>443</v>
      </c>
      <c r="BBO818" s="179" t="s">
        <v>67</v>
      </c>
      <c r="BBP818" s="10">
        <f>BBN818*1.2</f>
        <v>531.6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VLOOKUP(BBT818,$A$879:$F$2635,6,FALSE)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VLOOKUP(BCC818,$A$879:$F$2635,6,FALSE)</f>
        <v>120</v>
      </c>
      <c r="BCG818" s="179" t="s">
        <v>67</v>
      </c>
      <c r="BCH818" s="10">
        <f>BCF818*1.2</f>
        <v>144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VLOOKUP(BCL818,$A$879:$F$2635,6,FALSE)</f>
        <v>120</v>
      </c>
      <c r="BCP818" s="179" t="s">
        <v>67</v>
      </c>
      <c r="BCQ818" s="10">
        <f>BCO818*1.2</f>
        <v>144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VLOOKUP(BCU818,$A$879:$F$2635,6,FALSE)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VLOOKUP(BDD818,$A$879:$F$2635,6,FALSE)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VLOOKUP(BDM818,$A$879:$F$2635,6,FALSE)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VLOOKUP(BDV818,$A$879:$F$2635,6,FALSE)</f>
        <v>327</v>
      </c>
      <c r="BDZ818" s="179" t="s">
        <v>67</v>
      </c>
      <c r="BEA818" s="10">
        <f>BDY818*1.2</f>
        <v>392.4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VLOOKUP(BEE818,$A$879:$F$2635,6,FALSE)</f>
        <v>443</v>
      </c>
      <c r="BEI818" s="179" t="s">
        <v>67</v>
      </c>
      <c r="BEJ818" s="10">
        <f>BEH818*1.2</f>
        <v>531.6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VLOOKUP(BEN818,$A$879:$F$2635,6,FALSE)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VLOOKUP(BEW818,$A$879:$F$2635,6,FALSE)</f>
        <v>35</v>
      </c>
      <c r="BFA818" s="179" t="s">
        <v>67</v>
      </c>
      <c r="BFB818" s="10">
        <f>BEZ818*1.2</f>
        <v>42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VLOOKUP(BFF818,$A$879:$F$2635,6,FALSE)</f>
        <v>199</v>
      </c>
      <c r="BFJ818" s="179" t="s">
        <v>67</v>
      </c>
      <c r="BFK818" s="10">
        <f>BFI818*1.2</f>
        <v>238.79999999999998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VLOOKUP(BFO818,$A$879:$F$2635,6,FALSE)</f>
        <v>83</v>
      </c>
      <c r="BFS818" s="179" t="s">
        <v>67</v>
      </c>
      <c r="BFT818" s="10">
        <f>BFR818*1.2</f>
        <v>99.6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VLOOKUP(BFX818,$A$879:$F$2635,6,FALSE)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VLOOKUP(BGG818,$A$879:$F$2635,6,FALSE)</f>
        <v>13</v>
      </c>
      <c r="BGK818" s="179" t="s">
        <v>67</v>
      </c>
      <c r="BGL818" s="10">
        <f>BGJ818*1.2</f>
        <v>15.6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VLOOKUP(BGP818,$A$879:$F$2635,6,FALSE)</f>
        <v>120</v>
      </c>
      <c r="BGT818" s="179" t="s">
        <v>67</v>
      </c>
      <c r="BGU818" s="10">
        <f>BGS818*1.2</f>
        <v>144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VLOOKUP(BGY818,$A$879:$F$2635,6,FALSE)</f>
        <v>120</v>
      </c>
      <c r="BHC818" s="179" t="s">
        <v>67</v>
      </c>
      <c r="BHD818" s="10">
        <f>BHB818*1.2</f>
        <v>144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VLOOKUP(B819,$A$879:$F$2635,6,FALSE)</f>
        <v>443</v>
      </c>
      <c r="F819" s="179" t="s">
        <v>69</v>
      </c>
      <c r="G819" s="10">
        <f>E819*1.1</f>
        <v>487.3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VLOOKUP(K819,$A$879:$F$2635,6,FALSE)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VLOOKUP(T819,$A$879:$F$2635,6,FALSE)</f>
        <v>443</v>
      </c>
      <c r="X819" s="179" t="s">
        <v>69</v>
      </c>
      <c r="Y819" s="10">
        <f>W819*1.1</f>
        <v>487.3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VLOOKUP(AC819,$A$879:$F$2635,6,FALSE)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VLOOKUP(AL819,$A$879:$F$2635,6,FALSE)</f>
        <v>120</v>
      </c>
      <c r="AP819" s="179" t="s">
        <v>69</v>
      </c>
      <c r="AQ819" s="10">
        <f>AO819*1.1</f>
        <v>132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VLOOKUP(AU819,$A$879:$F$2635,6,FALSE)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VLOOKUP(BD819,$A$879:$F$2635,6,FALSE)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VLOOKUP(BM819,$A$879:$F$2635,6,FALSE)</f>
        <v>443</v>
      </c>
      <c r="BQ819" s="179" t="s">
        <v>69</v>
      </c>
      <c r="BR819" s="10">
        <f>BP819*1.1</f>
        <v>487.3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VLOOKUP(BV819,$A$879:$F$2635,6,FALSE)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VLOOKUP(CE819,$A$879:$F$2635,6,FALSE)</f>
        <v>199</v>
      </c>
      <c r="CI819" s="179" t="s">
        <v>69</v>
      </c>
      <c r="CJ819" s="10">
        <f>CH819*1.1</f>
        <v>218.9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VLOOKUP(CN819,$A$879:$F$2635,6,FALSE)</f>
        <v>120</v>
      </c>
      <c r="CR819" s="179" t="s">
        <v>69</v>
      </c>
      <c r="CS819" s="10">
        <f>CQ819*1.1</f>
        <v>132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VLOOKUP(CW819,$A$879:$F$2635,6,FALSE)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VLOOKUP(DF819,$A$879:$F$2635,6,FALSE)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VLOOKUP(DO819,$A$879:$F$2635,6,FALSE)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VLOOKUP(DX819,$A$879:$F$2635,6,FALSE)</f>
        <v>35</v>
      </c>
      <c r="EB819" s="179" t="s">
        <v>69</v>
      </c>
      <c r="EC819" s="10">
        <f>EA819*1.1</f>
        <v>38.5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VLOOKUP(EG819,$A$879:$F$2635,6,FALSE)</f>
        <v>57</v>
      </c>
      <c r="EK819" s="179" t="s">
        <v>69</v>
      </c>
      <c r="EL819" s="10">
        <f>EJ819*1.1</f>
        <v>62.7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VLOOKUP(EP819,$A$879:$F$2635,6,FALSE)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VLOOKUP(EY819,$A$879:$F$2635,6,FALSE)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VLOOKUP(FH819,$A$879:$F$2635,6,FALSE)</f>
        <v>199</v>
      </c>
      <c r="FL819" s="179" t="s">
        <v>69</v>
      </c>
      <c r="FM819" s="10">
        <f>FK819*1.1</f>
        <v>218.9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VLOOKUP(FQ819,$A$879:$F$2635,6,FALSE)</f>
        <v>35</v>
      </c>
      <c r="FU819" s="179" t="s">
        <v>69</v>
      </c>
      <c r="FV819" s="10">
        <f>FT819*1.1</f>
        <v>38.5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VLOOKUP(FZ819,$A$879:$F$2635,6,FALSE)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VLOOKUP(GI819,$A$879:$F$2635,6,FALSE)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VLOOKUP(GR819,$A$879:$F$2635,6,FALSE)</f>
        <v>443</v>
      </c>
      <c r="GV819" s="179" t="s">
        <v>69</v>
      </c>
      <c r="GW819" s="10">
        <f>GU819*1.1</f>
        <v>487.3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VLOOKUP(HA819,$A$879:$F$2635,6,FALSE)</f>
        <v>35</v>
      </c>
      <c r="HE819" s="179" t="s">
        <v>69</v>
      </c>
      <c r="HF819" s="10">
        <f>HD819*1.1</f>
        <v>38.5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VLOOKUP(HJ819,$A$879:$F$2635,6,FALSE)</f>
        <v>199</v>
      </c>
      <c r="HN819" s="179" t="s">
        <v>69</v>
      </c>
      <c r="HO819" s="10">
        <f>HM819*1.1</f>
        <v>218.9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VLOOKUP(HS819,$A$879:$F$2635,6,FALSE)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VLOOKUP(IB819,$A$879:$F$2635,6,FALSE)</f>
        <v>199</v>
      </c>
      <c r="IF819" s="179" t="s">
        <v>69</v>
      </c>
      <c r="IG819" s="10">
        <f>IE819*1.1</f>
        <v>218.9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VLOOKUP(IK819,$A$879:$F$2635,6,FALSE)</f>
        <v>243</v>
      </c>
      <c r="IO819" s="179" t="s">
        <v>69</v>
      </c>
      <c r="IP819" s="10">
        <f>IN819*1.1</f>
        <v>267.3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VLOOKUP(IT819,$A$879:$F$2635,6,FALSE)</f>
        <v>199</v>
      </c>
      <c r="IX819" s="179" t="s">
        <v>69</v>
      </c>
      <c r="IY819" s="10">
        <f>IW819*1.1</f>
        <v>218.9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VLOOKUP(JC819,$A$879:$F$2635,6,FALSE)</f>
        <v>199</v>
      </c>
      <c r="JG819" s="179" t="s">
        <v>69</v>
      </c>
      <c r="JH819" s="10">
        <f>JF819*1.1</f>
        <v>218.9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VLOOKUP(JL819,$A$879:$F$2635,6,FALSE)</f>
        <v>443</v>
      </c>
      <c r="JP819" s="179" t="s">
        <v>69</v>
      </c>
      <c r="JQ819" s="10">
        <f>JO819*1.1</f>
        <v>487.3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VLOOKUP(JU819,$A$879:$F$2635,6,FALSE)</f>
        <v>199</v>
      </c>
      <c r="JY819" s="179" t="s">
        <v>69</v>
      </c>
      <c r="JZ819" s="10">
        <f>JX819*1.1</f>
        <v>218.9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VLOOKUP(KD819,$A$879:$F$2635,6,FALSE)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VLOOKUP(KM819,$A$879:$F$2635,6,FALSE)</f>
        <v>120</v>
      </c>
      <c r="KQ819" s="179" t="s">
        <v>69</v>
      </c>
      <c r="KR819" s="10">
        <f>KP819*1.1</f>
        <v>132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VLOOKUP(KV819,$A$879:$F$2635,6,FALSE)</f>
        <v>443</v>
      </c>
      <c r="KZ819" s="179" t="s">
        <v>69</v>
      </c>
      <c r="LA819" s="10">
        <f>KY819*1.1</f>
        <v>487.3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VLOOKUP(LE819,$A$879:$F$2635,6,FALSE)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VLOOKUP(LN819,$A$879:$F$2635,6,FALSE)</f>
        <v>35</v>
      </c>
      <c r="LR819" s="179" t="s">
        <v>69</v>
      </c>
      <c r="LS819" s="10">
        <f>LQ819*1.1</f>
        <v>38.5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VLOOKUP(LW819,$A$879:$F$2635,6,FALSE)</f>
        <v>199</v>
      </c>
      <c r="MA819" s="179" t="s">
        <v>69</v>
      </c>
      <c r="MB819" s="10">
        <f>LZ819*1.1</f>
        <v>218.9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VLOOKUP(MF819,$A$879:$F$2635,6,FALSE)</f>
        <v>43</v>
      </c>
      <c r="MJ819" s="179" t="s">
        <v>69</v>
      </c>
      <c r="MK819" s="10">
        <f>MI819*1.1</f>
        <v>47.300000000000004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VLOOKUP(MO819,$A$879:$F$2635,6,FALSE)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VLOOKUP(MX819,$A$879:$F$2635,6,FALSE)</f>
        <v>443</v>
      </c>
      <c r="NB819" s="179" t="s">
        <v>69</v>
      </c>
      <c r="NC819" s="10">
        <f>NA819*1.1</f>
        <v>487.3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VLOOKUP(NG819,$A$879:$F$2635,6,FALSE)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VLOOKUP(NP819,$A$879:$F$2635,6,FALSE)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VLOOKUP(NY819,$A$879:$F$2635,6,FALSE)</f>
        <v>243</v>
      </c>
      <c r="OC819" s="179" t="s">
        <v>69</v>
      </c>
      <c r="OD819" s="10">
        <f>OB819*1.1</f>
        <v>267.3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VLOOKUP(OH819,$A$879:$F$2635,6,FALSE)</f>
        <v>83</v>
      </c>
      <c r="OL819" s="179" t="s">
        <v>69</v>
      </c>
      <c r="OM819" s="10">
        <f>OK819*1.1</f>
        <v>91.300000000000011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VLOOKUP(OQ819,$A$879:$F$2635,6,FALSE)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VLOOKUP(OZ819,$A$879:$F$2635,6,FALSE)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VLOOKUP(PI819,$A$879:$F$2635,6,FALSE)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VLOOKUP(PR819,$A$879:$F$2635,6,FALSE)</f>
        <v>327</v>
      </c>
      <c r="PV819" s="179" t="s">
        <v>69</v>
      </c>
      <c r="PW819" s="10">
        <f>PU819*1.1</f>
        <v>359.70000000000005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VLOOKUP(QA819,$A$879:$F$2635,6,FALSE)</f>
        <v>290</v>
      </c>
      <c r="QE819" s="179" t="s">
        <v>69</v>
      </c>
      <c r="QF819" s="10">
        <f>QD819*1.1</f>
        <v>319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VLOOKUP(QJ819,$A$879:$F$2635,6,FALSE)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VLOOKUP(QS819,$A$879:$F$2635,6,FALSE)</f>
        <v>226</v>
      </c>
      <c r="QW819" s="179" t="s">
        <v>69</v>
      </c>
      <c r="QX819" s="10">
        <f>QV819*1.1</f>
        <v>248.60000000000002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VLOOKUP(RB819,$A$879:$F$2635,6,FALSE)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VLOOKUP(RK819,$A$879:$F$2635,6,FALSE)</f>
        <v>290</v>
      </c>
      <c r="RO819" s="179" t="s">
        <v>69</v>
      </c>
      <c r="RP819" s="10">
        <f>RN819*1.1</f>
        <v>319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VLOOKUP(RT819,$A$879:$F$2635,6,FALSE)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VLOOKUP(SC819,$A$879:$F$2635,6,FALSE)</f>
        <v>443</v>
      </c>
      <c r="SG819" s="179" t="s">
        <v>69</v>
      </c>
      <c r="SH819" s="10">
        <f>SF819*1.1</f>
        <v>487.3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VLOOKUP(SL819,$A$879:$F$2635,6,FALSE)</f>
        <v>199</v>
      </c>
      <c r="SP819" s="179" t="s">
        <v>69</v>
      </c>
      <c r="SQ819" s="10">
        <f>SO819*1.1</f>
        <v>218.9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VLOOKUP(SU819,$A$879:$F$2635,6,FALSE)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VLOOKUP(TD819,$A$879:$F$2635,6,FALSE)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VLOOKUP(TM819,$A$879:$F$2635,6,FALSE)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VLOOKUP(TV819,$A$879:$F$2635,6,FALSE)</f>
        <v>13</v>
      </c>
      <c r="TZ819" s="179" t="s">
        <v>69</v>
      </c>
      <c r="UA819" s="10">
        <f>TY819*1.1</f>
        <v>14.3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VLOOKUP(UE819,$A$879:$F$2635,6,FALSE)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VLOOKUP(UN819,$A$879:$F$2635,6,FALSE)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VLOOKUP(UW819,$A$879:$F$2635,6,FALSE)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VLOOKUP(VF819,$A$879:$F$2635,6,FALSE)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VLOOKUP(VO819,$A$879:$F$2635,6,FALSE)</f>
        <v>35</v>
      </c>
      <c r="VS819" s="179" t="s">
        <v>69</v>
      </c>
      <c r="VT819" s="10">
        <f>VR819*1.1</f>
        <v>38.5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VLOOKUP(VX819,$A$879:$F$2635,6,FALSE)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VLOOKUP(WG819,$A$879:$F$2635,6,FALSE)</f>
        <v>443</v>
      </c>
      <c r="WK819" s="179" t="s">
        <v>69</v>
      </c>
      <c r="WL819" s="10">
        <f>WJ819*1.1</f>
        <v>487.3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VLOOKUP(WP819,$A$879:$F$2635,6,FALSE)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VLOOKUP(WY819,$A$879:$F$2635,6,FALSE)</f>
        <v>83</v>
      </c>
      <c r="XC819" s="179" t="s">
        <v>69</v>
      </c>
      <c r="XD819" s="10">
        <f>XB819*1.1</f>
        <v>91.300000000000011</v>
      </c>
      <c r="XF819" s="239"/>
      <c r="XG819" s="179" t="s">
        <v>84</v>
      </c>
      <c r="XH819" s="370" t="s">
        <v>2023</v>
      </c>
      <c r="XJ819" s="180"/>
      <c r="XK819" s="180">
        <f>VLOOKUP(XH819,$A$879:$F$2635,6,FALSE)</f>
        <v>290</v>
      </c>
      <c r="XL819" s="179" t="s">
        <v>69</v>
      </c>
      <c r="XM819" s="10">
        <f>XK819*1.1</f>
        <v>319</v>
      </c>
      <c r="XO819" s="239"/>
      <c r="XP819" s="179" t="s">
        <v>84</v>
      </c>
      <c r="XQ819" s="360" t="s">
        <v>1804</v>
      </c>
      <c r="XS819" s="180"/>
      <c r="XT819" s="180">
        <f>VLOOKUP(XQ819,$A$879:$F$2635,6,FALSE)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VLOOKUP(XZ819,$A$879:$F$2635,6,FALSE)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VLOOKUP(YI819,$A$879:$F$2635,6,FALSE)</f>
        <v>120</v>
      </c>
      <c r="YM819" s="179" t="s">
        <v>69</v>
      </c>
      <c r="YN819" s="10">
        <f>YL819*1.1</f>
        <v>132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VLOOKUP(YR819,$A$879:$F$2635,6,FALSE)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VLOOKUP(ZA819,$A$879:$F$2635,6,FALSE)</f>
        <v>290</v>
      </c>
      <c r="ZE819" s="179" t="s">
        <v>69</v>
      </c>
      <c r="ZF819" s="10">
        <f>ZD819*1.1</f>
        <v>319</v>
      </c>
      <c r="ZH819" s="239"/>
      <c r="ZI819" s="179" t="s">
        <v>84</v>
      </c>
      <c r="ZJ819" s="360" t="s">
        <v>1804</v>
      </c>
      <c r="ZL819" s="180"/>
      <c r="ZM819" s="180">
        <f>VLOOKUP(ZJ819,$A$879:$F$2635,6,FALSE)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VLOOKUP(ZS819,$A$879:$F$2635,6,FALSE)</f>
        <v>13</v>
      </c>
      <c r="ZW819" s="179" t="s">
        <v>69</v>
      </c>
      <c r="ZX819" s="10">
        <f>ZV819*1.1</f>
        <v>14.3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VLOOKUP(AAB819,$A$879:$F$2635,6,FALSE)</f>
        <v>57</v>
      </c>
      <c r="AAF819" s="179" t="s">
        <v>69</v>
      </c>
      <c r="AAG819" s="10">
        <f>AAE819*1.1</f>
        <v>62.7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VLOOKUP(AAK819,$A$879:$F$2635,6,FALSE)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VLOOKUP(AAT819,$A$879:$F$2635,6,FALSE)</f>
        <v>443</v>
      </c>
      <c r="AAX819" s="179" t="s">
        <v>69</v>
      </c>
      <c r="AAY819" s="10">
        <f>AAW819*1.1</f>
        <v>487.3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VLOOKUP(ABC819,$A$879:$F$2635,6,FALSE)</f>
        <v>226</v>
      </c>
      <c r="ABG819" s="179" t="s">
        <v>69</v>
      </c>
      <c r="ABH819" s="10">
        <f>ABF819*1.1</f>
        <v>248.60000000000002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VLOOKUP(ABL819,$A$879:$F$2635,6,FALSE)</f>
        <v>214</v>
      </c>
      <c r="ABP819" s="179" t="s">
        <v>69</v>
      </c>
      <c r="ABQ819" s="10">
        <f>ABO819*1.1</f>
        <v>235.4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VLOOKUP(ABU819,$A$879:$F$2635,6,FALSE)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VLOOKUP(ACD819,$A$879:$F$2635,6,FALSE)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VLOOKUP(ACM819,$A$879:$F$2635,6,FALSE)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VLOOKUP(ACV819,$A$879:$F$2635,6,FALSE)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VLOOKUP(ADE819,$A$879:$F$2635,6,FALSE)</f>
        <v>13</v>
      </c>
      <c r="ADI819" s="179" t="s">
        <v>69</v>
      </c>
      <c r="ADJ819" s="10">
        <f>ADH819*1.1</f>
        <v>14.3</v>
      </c>
      <c r="ADL819" s="239"/>
      <c r="ADM819" s="179" t="s">
        <v>84</v>
      </c>
      <c r="ADN819" s="75" t="s">
        <v>183</v>
      </c>
      <c r="ADP819" s="180"/>
      <c r="ADQ819" s="180" t="e">
        <f>VLOOKUP(ADN819,$A$879:$F$2635,6,FALSE)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VLOOKUP(ADW819,$A$879:$F$2635,6,FALSE)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VLOOKUP(AEF819,$A$879:$F$2635,6,FALSE)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VLOOKUP(AEO819,$A$879:$F$2635,6,FALSE)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VLOOKUP(AEX819,$A$879:$F$2635,6,FALSE)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VLOOKUP(AFG819,$A$879:$F$2635,6,FALSE)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VLOOKUP(AFP819,$A$879:$F$2635,6,FALSE)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VLOOKUP(AFY819,$A$879:$F$2635,6,FALSE)</f>
        <v>120</v>
      </c>
      <c r="AGC819" s="179" t="s">
        <v>69</v>
      </c>
      <c r="AGD819" s="10">
        <f>AGB819*1.1</f>
        <v>132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VLOOKUP(AGH819,$A$879:$F$2635,6,FALSE)</f>
        <v>199</v>
      </c>
      <c r="AGL819" s="179" t="s">
        <v>69</v>
      </c>
      <c r="AGM819" s="10">
        <f>AGK819*1.1</f>
        <v>218.9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VLOOKUP(AGQ819,$A$879:$F$2635,6,FALSE)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VLOOKUP(AGZ819,$A$879:$F$2635,6,FALSE)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VLOOKUP(AHI819,$A$879:$F$2635,6,FALSE)</f>
        <v>57</v>
      </c>
      <c r="AHM819" s="179" t="s">
        <v>69</v>
      </c>
      <c r="AHN819" s="10">
        <f>AHL819*1.1</f>
        <v>62.7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VLOOKUP(AHR819,$A$879:$F$2635,6,FALSE)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VLOOKUP(AIA819,$A$879:$F$2635,6,FALSE)</f>
        <v>243</v>
      </c>
      <c r="AIE819" s="179" t="s">
        <v>69</v>
      </c>
      <c r="AIF819" s="10">
        <f>AID819*1.1</f>
        <v>267.3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VLOOKUP(AIJ819,$A$879:$F$2635,6,FALSE)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VLOOKUP(AIS819,$A$879:$F$2635,6,FALSE)</f>
        <v>443</v>
      </c>
      <c r="AIW819" s="179" t="s">
        <v>69</v>
      </c>
      <c r="AIX819" s="10">
        <f>AIV819*1.1</f>
        <v>487.3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VLOOKUP(AJB819,$A$879:$F$2635,6,FALSE)</f>
        <v>443</v>
      </c>
      <c r="AJF819" s="179" t="s">
        <v>69</v>
      </c>
      <c r="AJG819" s="10">
        <f>AJE819*1.1</f>
        <v>487.3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VLOOKUP(AJK819,$A$879:$F$2635,6,FALSE)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VLOOKUP(AJT819,$A$879:$F$2635,6,FALSE)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VLOOKUP(AKC819,$A$879:$F$2635,6,FALSE)</f>
        <v>443</v>
      </c>
      <c r="AKG819" s="179" t="s">
        <v>69</v>
      </c>
      <c r="AKH819" s="10">
        <f>AKF819*1.1</f>
        <v>487.3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VLOOKUP(AKL819,$A$879:$F$2635,6,FALSE)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VLOOKUP(AKU819,$A$879:$F$2635,6,FALSE)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VLOOKUP(ALD819,$A$879:$F$2635,6,FALSE)</f>
        <v>290</v>
      </c>
      <c r="ALH819" s="179" t="s">
        <v>69</v>
      </c>
      <c r="ALI819" s="10">
        <f>ALG819*1.1</f>
        <v>319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VLOOKUP(ALM819,$A$879:$F$2635,6,FALSE)</f>
        <v>35</v>
      </c>
      <c r="ALQ819" s="179" t="s">
        <v>69</v>
      </c>
      <c r="ALR819" s="10">
        <f>ALP819*1.1</f>
        <v>38.5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VLOOKUP(ALV819,$A$879:$F$2635,6,FALSE)</f>
        <v>163</v>
      </c>
      <c r="ALZ819" s="179" t="s">
        <v>69</v>
      </c>
      <c r="AMA819" s="10">
        <f>ALY819*1.1</f>
        <v>179.3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VLOOKUP(AME819,$A$879:$F$2635,6,FALSE)</f>
        <v>243</v>
      </c>
      <c r="AMI819" s="179" t="s">
        <v>69</v>
      </c>
      <c r="AMJ819" s="10">
        <f>AMH819*1.1</f>
        <v>267.3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VLOOKUP(AMN819,$A$879:$F$2635,6,FALSE)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VLOOKUP(AMW819,$A$879:$F$2635,6,FALSE)</f>
        <v>199</v>
      </c>
      <c r="ANA819" s="179" t="s">
        <v>69</v>
      </c>
      <c r="ANB819" s="10">
        <f>AMZ819*1.1</f>
        <v>218.9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VLOOKUP(ANF819,$A$879:$F$2635,6,FALSE)</f>
        <v>443</v>
      </c>
      <c r="ANJ819" s="179" t="s">
        <v>69</v>
      </c>
      <c r="ANK819" s="10">
        <f>ANI819*1.1</f>
        <v>487.3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VLOOKUP(ANO819,$A$879:$F$2635,6,FALSE)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VLOOKUP(ANX819,$A$879:$F$2635,6,FALSE)</f>
        <v>290</v>
      </c>
      <c r="AOB819" s="179" t="s">
        <v>69</v>
      </c>
      <c r="AOC819" s="10">
        <f>AOA819*1.1</f>
        <v>319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VLOOKUP(AOG819,$A$879:$F$2635,6,FALSE)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VLOOKUP(AOP819,$A$879:$F$2635,6,FALSE)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VLOOKUP(AOY819,$A$879:$F$2635,6,FALSE)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VLOOKUP(APH819,$A$879:$F$2635,6,FALSE)</f>
        <v>327</v>
      </c>
      <c r="APL819" s="179" t="s">
        <v>69</v>
      </c>
      <c r="APM819" s="10">
        <f>APK819*1.1</f>
        <v>359.70000000000005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VLOOKUP(APQ819,$A$879:$F$2635,6,FALSE)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VLOOKUP(APZ819,$A$879:$F$2635,6,FALSE)</f>
        <v>83</v>
      </c>
      <c r="AQD819" s="179" t="s">
        <v>69</v>
      </c>
      <c r="AQE819" s="10">
        <f>AQC819*1.1</f>
        <v>91.300000000000011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VLOOKUP(AQI819,$A$879:$F$2635,6,FALSE)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VLOOKUP(AQR819,$A$879:$F$2635,6,FALSE)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VLOOKUP(ARA819,$A$879:$F$2635,6,FALSE)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VLOOKUP(ARJ819,$A$879:$F$2635,6,FALSE)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VLOOKUP(ARS819,$A$879:$F$2635,6,FALSE)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VLOOKUP(ASB819,$A$879:$F$2635,6,FALSE)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VLOOKUP(ASK819,$A$879:$F$2635,6,FALSE)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VLOOKUP(AST819,$A$879:$F$2635,6,FALSE)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VLOOKUP(ATC819,$A$879:$F$2635,6,FALSE)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VLOOKUP(ATL819,$A$879:$F$2635,6,FALSE)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VLOOKUP(ATU819,$A$879:$F$2635,6,FALSE)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VLOOKUP(AUD819,$A$879:$F$2635,6,FALSE)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VLOOKUP(AUM819,$A$879:$F$2635,6,FALSE)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VLOOKUP(AUV819,$A$879:$F$2635,6,FALSE)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VLOOKUP(AVE819,$A$879:$F$2635,6,FALSE)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VLOOKUP(AVN819,$A$879:$F$2635,6,FALSE)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VLOOKUP(AVW819,$A$879:$F$2635,6,FALSE)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VLOOKUP(AWF819,$A$879:$F$2635,6,FALSE)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VLOOKUP(AWO819,$A$879:$F$2635,6,FALSE)</f>
        <v>13</v>
      </c>
      <c r="AWS819" s="179" t="s">
        <v>69</v>
      </c>
      <c r="AWT819" s="10">
        <f>AWR819*1.1</f>
        <v>14.3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VLOOKUP(AWX819,$A$879:$F$2635,6,FALSE)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VLOOKUP(AXG819,$A$879:$F$2635,6,FALSE)</f>
        <v>443</v>
      </c>
      <c r="AXK819" s="179" t="s">
        <v>69</v>
      </c>
      <c r="AXL819" s="10">
        <f>AXJ819*1.1</f>
        <v>487.3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VLOOKUP(AXP819,$A$879:$F$2635,6,FALSE)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VLOOKUP(AXY819,$A$879:$F$2635,6,FALSE)</f>
        <v>62</v>
      </c>
      <c r="AYC819" s="179" t="s">
        <v>69</v>
      </c>
      <c r="AYD819" s="10">
        <f>AYB819*1.1</f>
        <v>68.2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VLOOKUP(AYH819,$A$879:$F$2635,6,FALSE)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VLOOKUP(AYQ819,$A$879:$F$2635,6,FALSE)</f>
        <v>62</v>
      </c>
      <c r="AYU819" s="179" t="s">
        <v>69</v>
      </c>
      <c r="AYV819" s="10">
        <f>AYT819*1.1</f>
        <v>68.2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VLOOKUP(AYZ819,$A$879:$F$2635,6,FALSE)</f>
        <v>120</v>
      </c>
      <c r="AZD819" s="179" t="s">
        <v>69</v>
      </c>
      <c r="AZE819" s="10">
        <f>AZC819*1.1</f>
        <v>132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VLOOKUP(AZI819,$A$879:$F$2635,6,FALSE)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VLOOKUP(AZR819,$A$879:$F$2635,6,FALSE)</f>
        <v>62</v>
      </c>
      <c r="AZV819" s="179" t="s">
        <v>69</v>
      </c>
      <c r="AZW819" s="10">
        <f>AZU819*1.1</f>
        <v>68.2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VLOOKUP(BAA819,$A$879:$F$2635,6,FALSE)</f>
        <v>290</v>
      </c>
      <c r="BAE819" s="179" t="s">
        <v>69</v>
      </c>
      <c r="BAF819" s="10">
        <f>BAD819*1.1</f>
        <v>319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VLOOKUP(BAJ819,$A$879:$F$2635,6,FALSE)</f>
        <v>443</v>
      </c>
      <c r="BAN819" s="179" t="s">
        <v>69</v>
      </c>
      <c r="BAO819" s="10">
        <f>BAM819*1.1</f>
        <v>487.3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VLOOKUP(BAS819,$A$879:$F$2635,6,FALSE)</f>
        <v>443</v>
      </c>
      <c r="BAW819" s="179" t="s">
        <v>69</v>
      </c>
      <c r="BAX819" s="10">
        <f>BAV819*1.1</f>
        <v>487.3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VLOOKUP(BBB819,$A$879:$F$2635,6,FALSE)</f>
        <v>290</v>
      </c>
      <c r="BBF819" s="179" t="s">
        <v>69</v>
      </c>
      <c r="BBG819" s="10">
        <f>BBE819*1.1</f>
        <v>319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VLOOKUP(BBK819,$A$879:$F$2635,6,FALSE)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VLOOKUP(BBT819,$A$879:$F$2635,6,FALSE)</f>
        <v>199</v>
      </c>
      <c r="BBX819" s="179" t="s">
        <v>69</v>
      </c>
      <c r="BBY819" s="10">
        <f>BBW819*1.1</f>
        <v>218.9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VLOOKUP(BCC819,$A$879:$F$2635,6,FALSE)</f>
        <v>226</v>
      </c>
      <c r="BCG819" s="179" t="s">
        <v>69</v>
      </c>
      <c r="BCH819" s="10">
        <f>BCF819*1.1</f>
        <v>248.60000000000002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VLOOKUP(BCL819,$A$879:$F$2635,6,FALSE)</f>
        <v>114</v>
      </c>
      <c r="BCP819" s="179" t="s">
        <v>69</v>
      </c>
      <c r="BCQ819" s="10">
        <f>BCO819*1.1</f>
        <v>125.4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VLOOKUP(BCU819,$A$879:$F$2635,6,FALSE)</f>
        <v>290</v>
      </c>
      <c r="BCY819" s="179" t="s">
        <v>69</v>
      </c>
      <c r="BCZ819" s="10">
        <f>BCX819*1.1</f>
        <v>319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VLOOKUP(BDD819,$A$879:$F$2635,6,FALSE)</f>
        <v>120</v>
      </c>
      <c r="BDH819" s="179" t="s">
        <v>69</v>
      </c>
      <c r="BDI819" s="10">
        <f>BDG819*1.1</f>
        <v>132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VLOOKUP(BDM819,$A$879:$F$2635,6,FALSE)</f>
        <v>214</v>
      </c>
      <c r="BDQ819" s="179" t="s">
        <v>69</v>
      </c>
      <c r="BDR819" s="10">
        <f>BDP819*1.1</f>
        <v>235.4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VLOOKUP(BDV819,$A$879:$F$2635,6,FALSE)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VLOOKUP(BEE819,$A$879:$F$2635,6,FALSE)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VLOOKUP(BEN819,$A$879:$F$2635,6,FALSE)</f>
        <v>43</v>
      </c>
      <c r="BER819" s="179" t="s">
        <v>69</v>
      </c>
      <c r="BES819" s="10">
        <f>BEQ819*1.1</f>
        <v>47.300000000000004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VLOOKUP(BEW819,$A$879:$F$2635,6,FALSE)</f>
        <v>199</v>
      </c>
      <c r="BFA819" s="179" t="s">
        <v>69</v>
      </c>
      <c r="BFB819" s="10">
        <f>BEZ819*1.1</f>
        <v>218.9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VLOOKUP(BFF819,$A$879:$F$2635,6,FALSE)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VLOOKUP(BFO819,$A$879:$F$2635,6,FALSE)</f>
        <v>443</v>
      </c>
      <c r="BFS819" s="179" t="s">
        <v>69</v>
      </c>
      <c r="BFT819" s="10">
        <f>BFR819*1.1</f>
        <v>487.3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VLOOKUP(BFX819,$A$879:$F$2635,6,FALSE)</f>
        <v>214</v>
      </c>
      <c r="BGB819" s="179" t="s">
        <v>69</v>
      </c>
      <c r="BGC819" s="10">
        <f>BGA819*1.1</f>
        <v>235.4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VLOOKUP(BGG819,$A$879:$F$2635,6,FALSE)</f>
        <v>114</v>
      </c>
      <c r="BGK819" s="179" t="s">
        <v>69</v>
      </c>
      <c r="BGL819" s="10">
        <f>BGJ819*1.1</f>
        <v>125.4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VLOOKUP(BGP819,$A$879:$F$2635,6,FALSE)</f>
        <v>199</v>
      </c>
      <c r="BGT819" s="179" t="s">
        <v>69</v>
      </c>
      <c r="BGU819" s="10">
        <f>BGS819*1.1</f>
        <v>218.9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VLOOKUP(BGY819,$A$879:$F$2635,6,FALSE)</f>
        <v>214</v>
      </c>
      <c r="BHC819" s="179" t="s">
        <v>69</v>
      </c>
      <c r="BHD819" s="10">
        <f>BHB819*1.1</f>
        <v>235.4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1532.5</v>
      </c>
      <c r="I820" s="233"/>
      <c r="J820" s="179"/>
      <c r="K820" s="436"/>
      <c r="M820" s="179"/>
      <c r="N820" s="179"/>
      <c r="O820" s="179"/>
      <c r="P820" s="10"/>
      <c r="Q820" s="10">
        <f>SUM(P815:P819)</f>
        <v>1285.5</v>
      </c>
      <c r="R820" s="233"/>
      <c r="S820" s="179"/>
      <c r="T820" s="436"/>
      <c r="V820" s="179"/>
      <c r="W820" s="179"/>
      <c r="X820" s="179"/>
      <c r="Y820" s="10"/>
      <c r="Z820" s="10">
        <f>SUM(Y815:Y819)</f>
        <v>1301.1000000000001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777.3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1210.1999999999998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1157.5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1602.1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1336.1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1485.3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1633.4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1722.6000000000001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2082.6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996.09999999999991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1486.4999999999998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1656.2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1292.5999999999999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773.3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1452.6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1500.8000000000002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976.8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1335.8000000000002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1029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586.9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985.4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1148.5999999999999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771.9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1443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1217.8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727.8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1076.5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1266.8000000000002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790.3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1178.3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553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981.9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1677.3999999999999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1033.3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722.3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1644.7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1499.8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682.3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1161.5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1211.6999999999998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533.70000000000005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1350.8999999999999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1366.4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1020.5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1144.6999999999998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1243.6999999999998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1330.3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1061.9000000000001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789.3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616.90000000000009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120.8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1715.3000000000002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751.40000000000009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309.8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1576.3999999999999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722.3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709.2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1413.8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2093.6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366.1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1269.8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404.20000000000005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697.2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1540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1209.0999999999999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1180.3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1445.8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834.6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567.1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948.19999999999993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1385.7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1172.3999999999999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1547.2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757.09999999999991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1427.3000000000002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1478.4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614.70000000000005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1275.5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942.5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1171.3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906.09999999999991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1695.9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1927.4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1533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972.7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1721.2999999999997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1427.6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1135.2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1010.3999999999999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1232.1000000000001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661.59999999999991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1175.5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1002.8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499.3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1296.9000000000001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1821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1364.6999999999998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1599.2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704.5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1463.6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1239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317.40000000000003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468.7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926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1121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1766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840.3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825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999.1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1652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1089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1548.3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1360.7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1221.8999999999999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1445.6999999999998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2267.5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477.9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932.5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928.99999999999989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1116.9000000000001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526.20000000000005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1148.3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854.9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1415.6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610.9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430.5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596.9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1300.5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514.9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736.19999999999993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1338.1000000000001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1428.8000000000002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VLOOKUP(B821,$A$879:$F$2635,6,FALSE)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VLOOKUP(K821,$A$879:$F$2635,6,FALSE)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VLOOKUP(T821,$A$879:$F$2635,6,FALSE)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VLOOKUP(AC821,$A$879:$F$2635,6,FALSE)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VLOOKUP(AL821,$A$879:$F$2635,6,FALSE)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VLOOKUP(AU821,$A$879:$F$2635,6,FALSE)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VLOOKUP(BD821,$A$879:$F$2635,6,FALSE)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VLOOKUP(BM821,$A$879:$F$2635,6,FALSE)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VLOOKUP(BV821,$A$879:$F$2635,6,FALSE)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VLOOKUP(CE821,$A$879:$F$2635,6,FALSE)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VLOOKUP(CN821,$A$879:$F$2635,6,FALSE)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VLOOKUP(CW821,$A$879:$F$2635,6,FALSE)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VLOOKUP(DF821,$A$879:$F$2635,6,FALSE)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VLOOKUP(DO821,$A$879:$F$2635,6,FALSE)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VLOOKUP(DX821,$A$879:$F$2635,6,FALSE)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VLOOKUP(EG821,$A$879:$F$2635,6,FALSE)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VLOOKUP(EP821,$A$879:$F$2635,6,FALSE)</f>
        <v>614</v>
      </c>
      <c r="ET821" s="179" t="s">
        <v>61</v>
      </c>
      <c r="EU821" s="10">
        <f>ES821*1.5*ER821</f>
        <v>921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VLOOKUP(EY821,$A$879:$F$2635,6,FALSE)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VLOOKUP(FH821,$A$879:$F$2635,6,FALSE)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VLOOKUP(FQ821,$A$879:$F$2635,6,FALSE)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VLOOKUP(FZ821,$A$879:$F$2635,6,FALSE)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VLOOKUP(GI821,$A$879:$F$2635,6,FALSE)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VLOOKUP(GR821,$A$879:$F$2635,6,FALSE)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VLOOKUP(HA821,$A$879:$F$2635,6,FALSE)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VLOOKUP(HJ821,$A$879:$F$2635,6,FALSE)</f>
        <v>383</v>
      </c>
      <c r="HN821" s="179" t="s">
        <v>61</v>
      </c>
      <c r="HO821" s="10">
        <f>HM821*1.5*HL821</f>
        <v>574.5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VLOOKUP(HS821,$A$879:$F$2635,6,FALSE)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VLOOKUP(IB821,$A$879:$F$2635,6,FALSE)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VLOOKUP(IK821,$A$879:$F$2635,6,FALSE)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VLOOKUP(IT821,$A$879:$F$2635,6,FALSE)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VLOOKUP(JC821,$A$879:$F$2635,6,FALSE)</f>
        <v>614</v>
      </c>
      <c r="JG821" s="179" t="s">
        <v>61</v>
      </c>
      <c r="JH821" s="10">
        <f>JF821*1.5*JE821</f>
        <v>921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VLOOKUP(JL821,$A$879:$F$2635,6,FALSE)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VLOOKUP(JU821,$A$879:$F$2635,6,FALSE)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VLOOKUP(KD821,$A$879:$F$2635,6,FALSE)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VLOOKUP(KM821,$A$879:$F$2635,6,FALSE)</f>
        <v>383</v>
      </c>
      <c r="KQ821" s="179" t="s">
        <v>61</v>
      </c>
      <c r="KR821" s="10">
        <f>KP821*1.5*KO821</f>
        <v>574.5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VLOOKUP(KV821,$A$879:$F$2635,6,FALSE)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VLOOKUP(LE821,$A$879:$F$2635,6,FALSE)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VLOOKUP(LN821,$A$879:$F$2635,6,FALSE)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VLOOKUP(LW821,$A$879:$F$2635,6,FALSE)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VLOOKUP(MF821,$A$879:$F$2635,6,FALSE)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VLOOKUP(MO821,$A$879:$F$2635,6,FALSE)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VLOOKUP(MX821,$A$879:$F$2635,6,FALSE)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VLOOKUP(NG821,$A$879:$F$2635,6,FALSE)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VLOOKUP(NP821,$A$879:$F$2635,6,FALSE)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VLOOKUP(NY821,$A$879:$F$2635,6,FALSE)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VLOOKUP(OH821,$A$879:$F$2635,6,FALSE)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VLOOKUP(OQ821,$A$879:$F$2635,6,FALSE)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VLOOKUP(OZ821,$A$879:$F$2635,6,FALSE)</f>
        <v>383</v>
      </c>
      <c r="PD821" s="179" t="s">
        <v>61</v>
      </c>
      <c r="PE821" s="10">
        <f>PC821*1.5*PB821</f>
        <v>861.75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VLOOKUP(PI821,$A$879:$F$2635,6,FALSE)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VLOOKUP(PR821,$A$879:$F$2635,6,FALSE)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VLOOKUP(QA821,$A$879:$F$2635,6,FALSE)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VLOOKUP(QJ821,$A$879:$F$2635,6,FALSE)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VLOOKUP(QS821,$A$879:$F$2635,6,FALSE)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VLOOKUP(RB821,$A$879:$F$2635,6,FALSE)</f>
        <v>153</v>
      </c>
      <c r="RF821" s="179" t="s">
        <v>61</v>
      </c>
      <c r="RG821" s="10">
        <f>RE821*1.5*RD821</f>
        <v>229.5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VLOOKUP(RK821,$A$879:$F$2635,6,FALSE)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VLOOKUP(RT821,$A$879:$F$2635,6,FALSE)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VLOOKUP(SC821,$A$879:$F$2635,6,FALSE)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VLOOKUP(SL821,$A$879:$F$2635,6,FALSE)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VLOOKUP(SU821,$A$879:$F$2635,6,FALSE)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VLOOKUP(TD821,$A$879:$F$2635,6,FALSE)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VLOOKUP(TM821,$A$879:$F$2635,6,FALSE)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VLOOKUP(TV821,$A$879:$F$2635,6,FALSE)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VLOOKUP(UE821,$A$879:$F$2635,6,FALSE)</f>
        <v>70</v>
      </c>
      <c r="UI821" s="179" t="s">
        <v>61</v>
      </c>
      <c r="UJ821" s="10">
        <f>UH821*1.5*UG821</f>
        <v>105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VLOOKUP(UN821,$A$879:$F$2635,6,FALSE)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VLOOKUP(UW821,$A$879:$F$2635,6,FALSE)</f>
        <v>70</v>
      </c>
      <c r="VA821" s="179" t="s">
        <v>61</v>
      </c>
      <c r="VB821" s="10">
        <f>UZ821*1.5*UY821</f>
        <v>105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VLOOKUP(VF821,$A$879:$F$2635,6,FALSE)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VLOOKUP(VO821,$A$879:$F$2635,6,FALSE)</f>
        <v>361</v>
      </c>
      <c r="VS821" s="179" t="s">
        <v>61</v>
      </c>
      <c r="VT821" s="10">
        <f>VR821*1.5*VQ821</f>
        <v>541.5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VLOOKUP(VX821,$A$879:$F$2635,6,FALSE)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VLOOKUP(WG821,$A$879:$F$2635,6,FALSE)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VLOOKUP(WP821,$A$879:$F$2635,6,FALSE)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VLOOKUP(WY821,$A$879:$F$2635,6,FALSE)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VLOOKUP(XH821,$A$879:$F$2635,6,FALSE)</f>
        <v>70</v>
      </c>
      <c r="XL821" s="179" t="s">
        <v>61</v>
      </c>
      <c r="XM821" s="10">
        <f>XK821*1.5*XJ821</f>
        <v>105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VLOOKUP(XQ821,$A$879:$F$2635,6,FALSE)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VLOOKUP(XZ821,$A$879:$F$2635,6,FALSE)</f>
        <v>614</v>
      </c>
      <c r="YD821" s="179" t="s">
        <v>61</v>
      </c>
      <c r="YE821" s="10">
        <f>YC821*1.5*YB821</f>
        <v>921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VLOOKUP(YI821,$A$879:$F$2635,6,FALSE)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VLOOKUP(YR821,$A$879:$F$2635,6,FALSE)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VLOOKUP(ZA821,$A$879:$F$2635,6,FALSE)</f>
        <v>58</v>
      </c>
      <c r="ZE821" s="179" t="s">
        <v>61</v>
      </c>
      <c r="ZF821" s="10">
        <f>ZD821*1.5*ZC821</f>
        <v>130.5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VLOOKUP(ZJ821,$A$879:$F$2635,6,FALSE)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VLOOKUP(ZS821,$A$879:$F$2635,6,FALSE)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VLOOKUP(AAB821,$A$879:$F$2635,6,FALSE)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VLOOKUP(AAK821,$A$879:$F$2635,6,FALSE)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VLOOKUP(AAT821,$A$879:$F$2635,6,FALSE)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VLOOKUP(ABC821,$A$879:$F$2635,6,FALSE)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VLOOKUP(ABL821,$A$879:$F$2635,6,FALSE)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VLOOKUP(ABU821,$A$879:$F$2635,6,FALSE)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VLOOKUP(ACD821,$A$879:$F$2635,6,FALSE)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VLOOKUP(ACM821,$A$879:$F$2635,6,FALSE)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VLOOKUP(ACV821,$A$879:$F$2635,6,FALSE)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VLOOKUP(ADE821,$A$879:$F$2635,6,FALSE)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VLOOKUP(ADN821,$A$879:$F$2635,6,FALSE)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VLOOKUP(ADW821,$A$879:$F$2635,6,FALSE)</f>
        <v>153</v>
      </c>
      <c r="AEA821" s="179" t="s">
        <v>61</v>
      </c>
      <c r="AEB821" s="10">
        <f>ADZ821*1.5*ADY821</f>
        <v>229.5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VLOOKUP(AEF821,$A$879:$F$2635,6,FALSE)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VLOOKUP(AEO821,$A$879:$F$2635,6,FALSE)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VLOOKUP(AEX821,$A$879:$F$2635,6,FALSE)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VLOOKUP(AFG821,$A$879:$F$2635,6,FALSE)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VLOOKUP(AFP821,$A$879:$F$2635,6,FALSE)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VLOOKUP(AFY821,$A$879:$F$2635,6,FALSE)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VLOOKUP(AGH821,$A$879:$F$2635,6,FALSE)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VLOOKUP(AGQ821,$A$879:$F$2635,6,FALSE)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VLOOKUP(AGZ821,$A$879:$F$2635,6,FALSE)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VLOOKUP(AHI821,$A$879:$F$2635,6,FALSE)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VLOOKUP(AHR821,$A$879:$F$2635,6,FALSE)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VLOOKUP(AIA821,$A$879:$F$2635,6,FALSE)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VLOOKUP(AIJ821,$A$879:$F$2635,6,FALSE)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VLOOKUP(AIS821,$A$879:$F$2635,6,FALSE)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VLOOKUP(AJB821,$A$879:$F$2635,6,FALSE)</f>
        <v>70</v>
      </c>
      <c r="AJF821" s="179" t="s">
        <v>61</v>
      </c>
      <c r="AJG821" s="10">
        <f>AJE821*1.5*AJD821</f>
        <v>105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VLOOKUP(AJK821,$A$879:$F$2635,6,FALSE)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VLOOKUP(AJT821,$A$879:$F$2635,6,FALSE)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VLOOKUP(AKC821,$A$879:$F$2635,6,FALSE)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VLOOKUP(AKL821,$A$879:$F$2635,6,FALSE)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VLOOKUP(AKU821,$A$879:$F$2635,6,FALSE)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VLOOKUP(ALD821,$A$879:$F$2635,6,FALSE)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VLOOKUP(ALM821,$A$879:$F$2635,6,FALSE)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VLOOKUP(ALV821,$A$879:$F$2635,6,FALSE)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VLOOKUP(AME821,$A$879:$F$2635,6,FALSE)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VLOOKUP(AMN821,$A$879:$F$2635,6,FALSE)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VLOOKUP(AMW821,$A$879:$F$2635,6,FALSE)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VLOOKUP(ANF821,$A$879:$F$2635,6,FALSE)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VLOOKUP(ANO821,$A$879:$F$2635,6,FALSE)</f>
        <v>205</v>
      </c>
      <c r="ANS821" s="179" t="s">
        <v>61</v>
      </c>
      <c r="ANT821" s="10">
        <f>ANR821*1.5*ANQ821</f>
        <v>307.5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VLOOKUP(ANX821,$A$879:$F$2635,6,FALSE)</f>
        <v>153</v>
      </c>
      <c r="AOB821" s="179" t="s">
        <v>61</v>
      </c>
      <c r="AOC821" s="10">
        <f>AOA821*1.5*ANZ821</f>
        <v>229.5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VLOOKUP(AOG821,$A$879:$F$2635,6,FALSE)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VLOOKUP(AOP821,$A$879:$F$2635,6,FALSE)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VLOOKUP(AOY821,$A$879:$F$2635,6,FALSE)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VLOOKUP(APH821,$A$879:$F$2635,6,FALSE)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VLOOKUP(APQ821,$A$879:$F$2635,6,FALSE)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VLOOKUP(APZ821,$A$879:$F$2635,6,FALSE)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VLOOKUP(AQI821,$A$879:$F$2635,6,FALSE)</f>
        <v>153</v>
      </c>
      <c r="AQM821" s="179" t="s">
        <v>61</v>
      </c>
      <c r="AQN821" s="10">
        <f>AQL821*1.5*AQK821</f>
        <v>229.5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VLOOKUP(AQR821,$A$879:$F$2635,6,FALSE)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VLOOKUP(ARA821,$A$879:$F$2635,6,FALSE)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VLOOKUP(ARJ821,$A$879:$F$2635,6,FALSE)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VLOOKUP(ARS821,$A$879:$F$2635,6,FALSE)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VLOOKUP(ASB821,$A$879:$F$2635,6,FALSE)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VLOOKUP(ASK821,$A$879:$F$2635,6,FALSE)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VLOOKUP(AST821,$A$879:$F$2635,6,FALSE)</f>
        <v>153</v>
      </c>
      <c r="ASX821" s="179" t="s">
        <v>61</v>
      </c>
      <c r="ASY821" s="10">
        <f>ASW821*1.5*ASV821</f>
        <v>229.5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VLOOKUP(ATC821,$A$879:$F$2635,6,FALSE)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VLOOKUP(ATL821,$A$879:$F$2635,6,FALSE)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VLOOKUP(ATU821,$A$879:$F$2635,6,FALSE)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VLOOKUP(AUD821,$A$879:$F$2635,6,FALSE)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VLOOKUP(AUM821,$A$879:$F$2635,6,FALSE)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VLOOKUP(AUV821,$A$879:$F$2635,6,FALSE)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VLOOKUP(AVE821,$A$879:$F$2635,6,FALSE)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VLOOKUP(AVN821,$A$879:$F$2635,6,FALSE)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VLOOKUP(AVW821,$A$879:$F$2635,6,FALSE)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VLOOKUP(AWF821,$A$879:$F$2635,6,FALSE)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VLOOKUP(AWO821,$A$879:$F$2635,6,FALSE)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VLOOKUP(AWX821,$A$879:$F$2635,6,FALSE)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VLOOKUP(AXG821,$A$879:$F$2635,6,FALSE)</f>
        <v>153</v>
      </c>
      <c r="AXK821" s="179" t="s">
        <v>61</v>
      </c>
      <c r="AXL821" s="10">
        <f>AXJ821*1.5*AXI821</f>
        <v>229.5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VLOOKUP(AXP821,$A$879:$F$2635,6,FALSE)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VLOOKUP(AXY821,$A$879:$F$2635,6,FALSE)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VLOOKUP(AYH821,$A$879:$F$2635,6,FALSE)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VLOOKUP(AYQ821,$A$879:$F$2635,6,FALSE)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VLOOKUP(AYZ821,$A$879:$F$2635,6,FALSE)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VLOOKUP(AZI821,$A$879:$F$2635,6,FALSE)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VLOOKUP(AZR821,$A$879:$F$2635,6,FALSE)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VLOOKUP(BAA821,$A$879:$F$2635,6,FALSE)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VLOOKUP(BAJ821,$A$879:$F$2635,6,FALSE)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VLOOKUP(BAS821,$A$879:$F$2635,6,FALSE)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VLOOKUP(BBB821,$A$879:$F$2635,6,FALSE)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VLOOKUP(BBK821,$A$879:$F$2635,6,FALSE)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VLOOKUP(BBT821,$A$879:$F$2635,6,FALSE)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VLOOKUP(BCC821,$A$879:$F$2635,6,FALSE)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VLOOKUP(BCL821,$A$879:$F$2635,6,FALSE)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VLOOKUP(BCU821,$A$879:$F$2635,6,FALSE)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VLOOKUP(BDD821,$A$879:$F$2635,6,FALSE)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VLOOKUP(BDM821,$A$879:$F$2635,6,FALSE)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VLOOKUP(BDV821,$A$879:$F$2635,6,FALSE)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VLOOKUP(BEE821,$A$879:$F$2635,6,FALSE)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VLOOKUP(BEN821,$A$879:$F$2635,6,FALSE)</f>
        <v>153</v>
      </c>
      <c r="BER821" s="179" t="s">
        <v>61</v>
      </c>
      <c r="BES821" s="10">
        <f>BEQ821*1.5*BEP821</f>
        <v>229.5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VLOOKUP(BEW821,$A$879:$F$2635,6,FALSE)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VLOOKUP(BFF821,$A$879:$F$2635,6,FALSE)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VLOOKUP(BFO821,$A$879:$F$2635,6,FALSE)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VLOOKUP(BFX821,$A$879:$F$2635,6,FALSE)</f>
        <v>614</v>
      </c>
      <c r="BGB821" s="179" t="s">
        <v>61</v>
      </c>
      <c r="BGC821" s="10">
        <f>BGA821*1.5*BFZ821</f>
        <v>921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VLOOKUP(BGG821,$A$879:$F$2635,6,FALSE)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VLOOKUP(BGP821,$A$879:$F$2635,6,FALSE)</f>
        <v>70</v>
      </c>
      <c r="BGT821" s="179" t="s">
        <v>61</v>
      </c>
      <c r="BGU821" s="10">
        <f>BGS821*1.5*BGR821</f>
        <v>105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VLOOKUP(BGY821,$A$879:$F$2635,6,FALSE)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VLOOKUP(B822,$A$879:$F$2635,6,FALSE)</f>
        <v>383</v>
      </c>
      <c r="F822" s="179" t="s">
        <v>63</v>
      </c>
      <c r="G822" s="10">
        <f>E822*1.4</f>
        <v>536.19999999999993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VLOOKUP(K822,$A$879:$F$2635,6,FALSE)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VLOOKUP(T822,$A$879:$F$2635,6,FALSE)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VLOOKUP(AC822,$A$879:$F$2635,6,FALSE)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VLOOKUP(AL822,$A$879:$F$2635,6,FALSE)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VLOOKUP(AU822,$A$879:$F$2635,6,FALSE)</f>
        <v>58</v>
      </c>
      <c r="AY822" s="179" t="s">
        <v>63</v>
      </c>
      <c r="AZ822" s="10">
        <f>AX822*1.4</f>
        <v>81.199999999999989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VLOOKUP(BD822,$A$879:$F$2635,6,FALSE)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VLOOKUP(BM822,$A$879:$F$2635,6,FALSE)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VLOOKUP(BV822,$A$879:$F$2635,6,FALSE)</f>
        <v>614</v>
      </c>
      <c r="BZ822" s="179" t="s">
        <v>63</v>
      </c>
      <c r="CA822" s="10">
        <f>BY822*1.4</f>
        <v>859.59999999999991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VLOOKUP(CE822,$A$879:$F$2635,6,FALSE)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VLOOKUP(CN822,$A$879:$F$2635,6,FALSE)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VLOOKUP(CW822,$A$879:$F$2635,6,FALSE)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VLOOKUP(DF822,$A$879:$F$2635,6,FALSE)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VLOOKUP(DO822,$A$879:$F$2635,6,FALSE)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VLOOKUP(DX822,$A$879:$F$2635,6,FALSE)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VLOOKUP(EG822,$A$879:$F$2635,6,FALSE)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VLOOKUP(EP822,$A$879:$F$2635,6,FALSE)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VLOOKUP(EY822,$A$879:$F$2635,6,FALSE)</f>
        <v>383</v>
      </c>
      <c r="FC822" s="179" t="s">
        <v>63</v>
      </c>
      <c r="FD822" s="10">
        <f>FB822*1.4</f>
        <v>536.19999999999993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VLOOKUP(FH822,$A$879:$F$2635,6,FALSE)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VLOOKUP(FQ822,$A$879:$F$2635,6,FALSE)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VLOOKUP(FZ822,$A$879:$F$2635,6,FALSE)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VLOOKUP(GI822,$A$879:$F$2635,6,FALSE)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VLOOKUP(GR822,$A$879:$F$2635,6,FALSE)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VLOOKUP(HA822,$A$879:$F$2635,6,FALSE)</f>
        <v>614</v>
      </c>
      <c r="HE822" s="179" t="s">
        <v>63</v>
      </c>
      <c r="HF822" s="10">
        <f>HD822*1.4</f>
        <v>859.59999999999991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VLOOKUP(HJ822,$A$879:$F$2635,6,FALSE)</f>
        <v>614</v>
      </c>
      <c r="HN822" s="179" t="s">
        <v>63</v>
      </c>
      <c r="HO822" s="10">
        <f>HM822*1.4</f>
        <v>859.59999999999991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VLOOKUP(HS822,$A$879:$F$2635,6,FALSE)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VLOOKUP(IB822,$A$879:$F$2635,6,FALSE)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VLOOKUP(IK822,$A$879:$F$2635,6,FALSE)</f>
        <v>153</v>
      </c>
      <c r="IO822" s="179" t="s">
        <v>63</v>
      </c>
      <c r="IP822" s="10">
        <f>IN822*1.4</f>
        <v>214.2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VLOOKUP(IT822,$A$879:$F$2635,6,FALSE)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VLOOKUP(JC822,$A$879:$F$2635,6,FALSE)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VLOOKUP(JL822,$A$879:$F$2635,6,FALSE)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VLOOKUP(JU822,$A$879:$F$2635,6,FALSE)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VLOOKUP(KD822,$A$879:$F$2635,6,FALSE)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VLOOKUP(KM822,$A$879:$F$2635,6,FALSE)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VLOOKUP(KV822,$A$879:$F$2635,6,FALSE)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VLOOKUP(LE822,$A$879:$F$2635,6,FALSE)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VLOOKUP(LN822,$A$879:$F$2635,6,FALSE)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VLOOKUP(LW822,$A$879:$F$2635,6,FALSE)</f>
        <v>153</v>
      </c>
      <c r="MA822" s="179" t="s">
        <v>63</v>
      </c>
      <c r="MB822" s="10">
        <f>LZ822*1.4</f>
        <v>214.2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VLOOKUP(MF822,$A$879:$F$2635,6,FALSE)</f>
        <v>614</v>
      </c>
      <c r="MJ822" s="179" t="s">
        <v>63</v>
      </c>
      <c r="MK822" s="10">
        <f>MI822*1.4</f>
        <v>859.59999999999991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VLOOKUP(MO822,$A$879:$F$2635,6,FALSE)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VLOOKUP(MX822,$A$879:$F$2635,6,FALSE)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VLOOKUP(NG822,$A$879:$F$2635,6,FALSE)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VLOOKUP(NP822,$A$879:$F$2635,6,FALSE)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VLOOKUP(NY822,$A$879:$F$2635,6,FALSE)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VLOOKUP(OH822,$A$879:$F$2635,6,FALSE)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VLOOKUP(OQ822,$A$879:$F$2635,6,FALSE)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VLOOKUP(OZ822,$A$879:$F$2635,6,FALSE)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VLOOKUP(PI822,$A$879:$F$2635,6,FALSE)</f>
        <v>614</v>
      </c>
      <c r="PM822" s="179" t="s">
        <v>63</v>
      </c>
      <c r="PN822" s="10">
        <f>PL822*1.4</f>
        <v>859.59999999999991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VLOOKUP(PR822,$A$879:$F$2635,6,FALSE)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VLOOKUP(QA822,$A$879:$F$2635,6,FALSE)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VLOOKUP(QJ822,$A$879:$F$2635,6,FALSE)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VLOOKUP(QS822,$A$879:$F$2635,6,FALSE)</f>
        <v>614</v>
      </c>
      <c r="QW822" s="179" t="s">
        <v>63</v>
      </c>
      <c r="QX822" s="10">
        <f>QV822*1.4</f>
        <v>859.59999999999991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VLOOKUP(RB822,$A$879:$F$2635,6,FALSE)</f>
        <v>58</v>
      </c>
      <c r="RF822" s="179" t="s">
        <v>63</v>
      </c>
      <c r="RG822" s="10">
        <f>RE822*1.4</f>
        <v>81.199999999999989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VLOOKUP(RK822,$A$879:$F$2635,6,FALSE)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VLOOKUP(RT822,$A$879:$F$2635,6,FALSE)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VLOOKUP(SC822,$A$879:$F$2635,6,FALSE)</f>
        <v>153</v>
      </c>
      <c r="SG822" s="179" t="s">
        <v>63</v>
      </c>
      <c r="SH822" s="10">
        <f>SF822*1.4</f>
        <v>214.2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VLOOKUP(SL822,$A$879:$F$2635,6,FALSE)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VLOOKUP(SU822,$A$879:$F$2635,6,FALSE)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VLOOKUP(TD822,$A$879:$F$2635,6,FALSE)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VLOOKUP(TM822,$A$879:$F$2635,6,FALSE)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VLOOKUP(TV822,$A$879:$F$2635,6,FALSE)</f>
        <v>153</v>
      </c>
      <c r="TZ822" s="179" t="s">
        <v>63</v>
      </c>
      <c r="UA822" s="10">
        <f>TY822*1.4</f>
        <v>214.2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VLOOKUP(UE822,$A$879:$F$2635,6,FALSE)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VLOOKUP(UN822,$A$879:$F$2635,6,FALSE)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VLOOKUP(UW822,$A$879:$F$2635,6,FALSE)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VLOOKUP(VF822,$A$879:$F$2635,6,FALSE)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VLOOKUP(VO822,$A$879:$F$2635,6,FALSE)</f>
        <v>153</v>
      </c>
      <c r="VS822" s="179" t="s">
        <v>63</v>
      </c>
      <c r="VT822" s="10">
        <f>VR822*1.4</f>
        <v>214.2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VLOOKUP(VX822,$A$879:$F$2635,6,FALSE)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VLOOKUP(WG822,$A$879:$F$2635,6,FALSE)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VLOOKUP(WP822,$A$879:$F$2635,6,FALSE)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VLOOKUP(WY822,$A$879:$F$2635,6,FALSE)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VLOOKUP(XH822,$A$879:$F$2635,6,FALSE)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VLOOKUP(XQ822,$A$879:$F$2635,6,FALSE)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VLOOKUP(XZ822,$A$879:$F$2635,6,FALSE)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VLOOKUP(YI822,$A$879:$F$2635,6,FALSE)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VLOOKUP(YR822,$A$879:$F$2635,6,FALSE)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0" t="s">
        <v>455</v>
      </c>
      <c r="ZC822" s="180"/>
      <c r="ZD822" s="180">
        <f>VLOOKUP(ZA822,$A$879:$F$2635,6,FALSE)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VLOOKUP(ZJ822,$A$879:$F$2635,6,FALSE)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VLOOKUP(ZS822,$A$879:$F$2635,6,FALSE)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VLOOKUP(AAB822,$A$879:$F$2635,6,FALSE)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VLOOKUP(AAK822,$A$879:$F$2635,6,FALSE)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VLOOKUP(AAT822,$A$879:$F$2635,6,FALSE)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VLOOKUP(ABC822,$A$879:$F$2635,6,FALSE)</f>
        <v>58</v>
      </c>
      <c r="ABG822" s="179" t="s">
        <v>63</v>
      </c>
      <c r="ABH822" s="10">
        <f>ABF822*1.4</f>
        <v>81.199999999999989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VLOOKUP(ABL822,$A$879:$F$2635,6,FALSE)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VLOOKUP(ABU822,$A$879:$F$2635,6,FALSE)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VLOOKUP(ACD822,$A$879:$F$2635,6,FALSE)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VLOOKUP(ACM822,$A$879:$F$2635,6,FALSE)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VLOOKUP(ACV822,$A$879:$F$2635,6,FALSE)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VLOOKUP(ADE822,$A$879:$F$2635,6,FALSE)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VLOOKUP(ADN822,$A$879:$F$2635,6,FALSE)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VLOOKUP(ADW822,$A$879:$F$2635,6,FALSE)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VLOOKUP(AEF822,$A$879:$F$2635,6,FALSE)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VLOOKUP(AEO822,$A$879:$F$2635,6,FALSE)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VLOOKUP(AEX822,$A$879:$F$2635,6,FALSE)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VLOOKUP(AFG822,$A$879:$F$2635,6,FALSE)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VLOOKUP(AFP822,$A$879:$F$2635,6,FALSE)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VLOOKUP(AFY822,$A$879:$F$2635,6,FALSE)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VLOOKUP(AGH822,$A$879:$F$2635,6,FALSE)</f>
        <v>58</v>
      </c>
      <c r="AGL822" s="179" t="s">
        <v>63</v>
      </c>
      <c r="AGM822" s="10">
        <f>AGK822*1.4</f>
        <v>81.199999999999989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VLOOKUP(AGQ822,$A$879:$F$2635,6,FALSE)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VLOOKUP(AGZ822,$A$879:$F$2635,6,FALSE)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VLOOKUP(AHI822,$A$879:$F$2635,6,FALSE)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VLOOKUP(AHR822,$A$879:$F$2635,6,FALSE)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VLOOKUP(AIA822,$A$879:$F$2635,6,FALSE)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VLOOKUP(AIJ822,$A$879:$F$2635,6,FALSE)</f>
        <v>153</v>
      </c>
      <c r="AIN822" s="179" t="s">
        <v>63</v>
      </c>
      <c r="AIO822" s="10">
        <f>AIM822*1.4</f>
        <v>214.2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VLOOKUP(AIS822,$A$879:$F$2635,6,FALSE)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VLOOKUP(AJB822,$A$879:$F$2635,6,FALSE)</f>
        <v>614</v>
      </c>
      <c r="AJF822" s="179" t="s">
        <v>63</v>
      </c>
      <c r="AJG822" s="10">
        <f>AJE822*1.4</f>
        <v>859.59999999999991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VLOOKUP(AJK822,$A$879:$F$2635,6,FALSE)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VLOOKUP(AJT822,$A$879:$F$2635,6,FALSE)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VLOOKUP(AKC822,$A$879:$F$2635,6,FALSE)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VLOOKUP(AKL822,$A$879:$F$2635,6,FALSE)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VLOOKUP(AKU822,$A$879:$F$2635,6,FALSE)</f>
        <v>614</v>
      </c>
      <c r="AKY822" s="179" t="s">
        <v>63</v>
      </c>
      <c r="AKZ822" s="10">
        <f>AKX822*1.4</f>
        <v>859.59999999999991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VLOOKUP(ALD822,$A$879:$F$2635,6,FALSE)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VLOOKUP(ALM822,$A$879:$F$2635,6,FALSE)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VLOOKUP(ALV822,$A$879:$F$2635,6,FALSE)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VLOOKUP(AME822,$A$879:$F$2635,6,FALSE)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VLOOKUP(AMN822,$A$879:$F$2635,6,FALSE)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VLOOKUP(AMW822,$A$879:$F$2635,6,FALSE)</f>
        <v>153</v>
      </c>
      <c r="ANA822" s="179" t="s">
        <v>63</v>
      </c>
      <c r="ANB822" s="10">
        <f>AMZ822*1.4</f>
        <v>214.2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VLOOKUP(ANF822,$A$879:$F$2635,6,FALSE)</f>
        <v>614</v>
      </c>
      <c r="ANJ822" s="179" t="s">
        <v>63</v>
      </c>
      <c r="ANK822" s="10">
        <f>ANI822*1.4</f>
        <v>859.59999999999991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VLOOKUP(ANO822,$A$879:$F$2635,6,FALSE)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VLOOKUP(ANX822,$A$879:$F$2635,6,FALSE)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VLOOKUP(AOG822,$A$879:$F$2635,6,FALSE)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VLOOKUP(AOP822,$A$879:$F$2635,6,FALSE)</f>
        <v>614</v>
      </c>
      <c r="AOT822" s="179" t="s">
        <v>63</v>
      </c>
      <c r="AOU822" s="10">
        <f>AOS822*1.4</f>
        <v>859.59999999999991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VLOOKUP(AOY822,$A$879:$F$2635,6,FALSE)</f>
        <v>614</v>
      </c>
      <c r="APC822" s="179" t="s">
        <v>63</v>
      </c>
      <c r="APD822" s="10">
        <f>APB822*1.4</f>
        <v>859.59999999999991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VLOOKUP(APH822,$A$879:$F$2635,6,FALSE)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VLOOKUP(APQ822,$A$879:$F$2635,6,FALSE)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VLOOKUP(APZ822,$A$879:$F$2635,6,FALSE)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VLOOKUP(AQI822,$A$879:$F$2635,6,FALSE)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VLOOKUP(AQR822,$A$879:$F$2635,6,FALSE)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VLOOKUP(ARA822,$A$879:$F$2635,6,FALSE)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VLOOKUP(ARJ822,$A$879:$F$2635,6,FALSE)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VLOOKUP(ARS822,$A$879:$F$2635,6,FALSE)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VLOOKUP(ASB822,$A$879:$F$2635,6,FALSE)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VLOOKUP(ASK822,$A$879:$F$2635,6,FALSE)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VLOOKUP(AST822,$A$879:$F$2635,6,FALSE)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VLOOKUP(ATC822,$A$879:$F$2635,6,FALSE)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VLOOKUP(ATL822,$A$879:$F$2635,6,FALSE)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VLOOKUP(ATU822,$A$879:$F$2635,6,FALSE)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VLOOKUP(AUD822,$A$879:$F$2635,6,FALSE)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VLOOKUP(AUM822,$A$879:$F$2635,6,FALSE)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VLOOKUP(AUV822,$A$879:$F$2635,6,FALSE)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VLOOKUP(AVE822,$A$879:$F$2635,6,FALSE)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VLOOKUP(AVN822,$A$879:$F$2635,6,FALSE)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VLOOKUP(AVW822,$A$879:$F$2635,6,FALSE)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VLOOKUP(AWF822,$A$879:$F$2635,6,FALSE)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VLOOKUP(AWO822,$A$879:$F$2635,6,FALSE)</f>
        <v>614</v>
      </c>
      <c r="AWS822" s="179" t="s">
        <v>63</v>
      </c>
      <c r="AWT822" s="10">
        <f>AWR822*1.4</f>
        <v>859.59999999999991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VLOOKUP(AWX822,$A$879:$F$2635,6,FALSE)</f>
        <v>614</v>
      </c>
      <c r="AXB822" s="179" t="s">
        <v>63</v>
      </c>
      <c r="AXC822" s="10">
        <f>AXA822*1.4</f>
        <v>859.59999999999991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VLOOKUP(AXG822,$A$879:$F$2635,6,FALSE)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VLOOKUP(AXP822,$A$879:$F$2635,6,FALSE)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VLOOKUP(AXY822,$A$879:$F$2635,6,FALSE)</f>
        <v>614</v>
      </c>
      <c r="AYC822" s="179" t="s">
        <v>63</v>
      </c>
      <c r="AYD822" s="10">
        <f>AYB822*1.4</f>
        <v>859.59999999999991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VLOOKUP(AYH822,$A$879:$F$2635,6,FALSE)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VLOOKUP(AYQ822,$A$879:$F$2635,6,FALSE)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VLOOKUP(AYZ822,$A$879:$F$2635,6,FALSE)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VLOOKUP(AZI822,$A$879:$F$2635,6,FALSE)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VLOOKUP(AZR822,$A$879:$F$2635,6,FALSE)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VLOOKUP(BAA822,$A$879:$F$2635,6,FALSE)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VLOOKUP(BAJ822,$A$879:$F$2635,6,FALSE)</f>
        <v>153</v>
      </c>
      <c r="BAN822" s="179" t="s">
        <v>63</v>
      </c>
      <c r="BAO822" s="10">
        <f>BAM822*1.4</f>
        <v>214.2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VLOOKUP(BAS822,$A$879:$F$2635,6,FALSE)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VLOOKUP(BBB822,$A$879:$F$2635,6,FALSE)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VLOOKUP(BBK822,$A$879:$F$2635,6,FALSE)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VLOOKUP(BBT822,$A$879:$F$2635,6,FALSE)</f>
        <v>58</v>
      </c>
      <c r="BBX822" s="179" t="s">
        <v>63</v>
      </c>
      <c r="BBY822" s="10">
        <f>BBW822*1.4</f>
        <v>81.199999999999989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VLOOKUP(BCC822,$A$879:$F$2635,6,FALSE)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VLOOKUP(BCL822,$A$879:$F$2635,6,FALSE)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VLOOKUP(BCU822,$A$879:$F$2635,6,FALSE)</f>
        <v>153</v>
      </c>
      <c r="BCY822" s="179" t="s">
        <v>63</v>
      </c>
      <c r="BCZ822" s="10">
        <f>BCX822*1.4</f>
        <v>214.2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VLOOKUP(BDD822,$A$879:$F$2635,6,FALSE)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VLOOKUP(BDM822,$A$879:$F$2635,6,FALSE)</f>
        <v>153</v>
      </c>
      <c r="BDQ822" s="179" t="s">
        <v>63</v>
      </c>
      <c r="BDR822" s="10">
        <f>BDP822*1.4</f>
        <v>214.2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VLOOKUP(BDV822,$A$879:$F$2635,6,FALSE)</f>
        <v>134</v>
      </c>
      <c r="BDZ822" s="179" t="s">
        <v>63</v>
      </c>
      <c r="BEA822" s="10">
        <f>BDY822*1.4</f>
        <v>187.6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VLOOKUP(BEE822,$A$879:$F$2635,6,FALSE)</f>
        <v>153</v>
      </c>
      <c r="BEI822" s="179" t="s">
        <v>63</v>
      </c>
      <c r="BEJ822" s="10">
        <f>BEH822*1.4</f>
        <v>214.2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VLOOKUP(BEN822,$A$879:$F$2635,6,FALSE)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VLOOKUP(BEW822,$A$879:$F$2635,6,FALSE)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VLOOKUP(BFF822,$A$879:$F$2635,6,FALSE)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VLOOKUP(BFO822,$A$879:$F$2635,6,FALSE)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VLOOKUP(BFX822,$A$879:$F$2635,6,FALSE)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VLOOKUP(BGG822,$A$879:$F$2635,6,FALSE)</f>
        <v>361</v>
      </c>
      <c r="BGK822" s="179" t="s">
        <v>63</v>
      </c>
      <c r="BGL822" s="10">
        <f>BGJ822*1.4</f>
        <v>505.4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VLOOKUP(BGP822,$A$879:$F$2635,6,FALSE)</f>
        <v>614</v>
      </c>
      <c r="BGT822" s="179" t="s">
        <v>63</v>
      </c>
      <c r="BGU822" s="10">
        <f>BGS822*1.4</f>
        <v>859.59999999999991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VLOOKUP(BGY822,$A$879:$F$2635,6,FALSE)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VLOOKUP(B823,$A$879:$F$2635,6,FALSE)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VLOOKUP(K823,$A$879:$F$2635,6,FALSE)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VLOOKUP(T823,$A$879:$F$2635,6,FALSE)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VLOOKUP(AC823,$A$879:$F$2635,6,FALSE)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VLOOKUP(AL823,$A$879:$F$2635,6,FALSE)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VLOOKUP(AU823,$A$879:$F$2635,6,FALSE)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VLOOKUP(BD823,$A$879:$F$2635,6,FALSE)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VLOOKUP(BM823,$A$879:$F$2635,6,FALSE)</f>
        <v>383</v>
      </c>
      <c r="BQ823" s="179" t="s">
        <v>65</v>
      </c>
      <c r="BR823" s="10">
        <f>BP823*1.3</f>
        <v>497.90000000000003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VLOOKUP(BV823,$A$879:$F$2635,6,FALSE)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VLOOKUP(CE823,$A$879:$F$2635,6,FALSE)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VLOOKUP(CN823,$A$879:$F$2635,6,FALSE)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VLOOKUP(CW823,$A$879:$F$2635,6,FALSE)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VLOOKUP(DF823,$A$879:$F$2635,6,FALSE)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VLOOKUP(DO823,$A$879:$F$2635,6,FALSE)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VLOOKUP(DX823,$A$879:$F$2635,6,FALSE)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VLOOKUP(EG823,$A$879:$F$2635,6,FALSE)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VLOOKUP(EP823,$A$879:$F$2635,6,FALSE)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VLOOKUP(EY823,$A$879:$F$2635,6,FALSE)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VLOOKUP(FH823,$A$879:$F$2635,6,FALSE)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VLOOKUP(FQ823,$A$879:$F$2635,6,FALSE)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VLOOKUP(FZ823,$A$879:$F$2635,6,FALSE)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VLOOKUP(GI823,$A$879:$F$2635,6,FALSE)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VLOOKUP(GR823,$A$879:$F$2635,6,FALSE)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VLOOKUP(HA823,$A$879:$F$2635,6,FALSE)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VLOOKUP(HJ823,$A$879:$F$2635,6,FALSE)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VLOOKUP(HS823,$A$879:$F$2635,6,FALSE)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VLOOKUP(IB823,$A$879:$F$2635,6,FALSE)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VLOOKUP(IK823,$A$879:$F$2635,6,FALSE)</f>
        <v>614</v>
      </c>
      <c r="IO823" s="179" t="s">
        <v>65</v>
      </c>
      <c r="IP823" s="10">
        <f>IN823*1.3</f>
        <v>798.2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VLOOKUP(IT823,$A$879:$F$2635,6,FALSE)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VLOOKUP(JC823,$A$879:$F$2635,6,FALSE)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VLOOKUP(JL823,$A$879:$F$2635,6,FALSE)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VLOOKUP(JU823,$A$879:$F$2635,6,FALSE)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VLOOKUP(KD823,$A$879:$F$2635,6,FALSE)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VLOOKUP(KM823,$A$879:$F$2635,6,FALSE)</f>
        <v>153</v>
      </c>
      <c r="KQ823" s="179" t="s">
        <v>65</v>
      </c>
      <c r="KR823" s="10">
        <f>KP823*1.3</f>
        <v>198.9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VLOOKUP(KV823,$A$879:$F$2635,6,FALSE)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VLOOKUP(LE823,$A$879:$F$2635,6,FALSE)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VLOOKUP(LN823,$A$879:$F$2635,6,FALSE)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VLOOKUP(LW823,$A$879:$F$2635,6,FALSE)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VLOOKUP(MF823,$A$879:$F$2635,6,FALSE)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VLOOKUP(MO823,$A$879:$F$2635,6,FALSE)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VLOOKUP(MX823,$A$879:$F$2635,6,FALSE)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VLOOKUP(NG823,$A$879:$F$2635,6,FALSE)</f>
        <v>153</v>
      </c>
      <c r="NK823" s="179" t="s">
        <v>65</v>
      </c>
      <c r="NL823" s="10">
        <f>NJ823*1.3</f>
        <v>198.9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VLOOKUP(NP823,$A$879:$F$2635,6,FALSE)</f>
        <v>614</v>
      </c>
      <c r="NT823" s="179" t="s">
        <v>65</v>
      </c>
      <c r="NU823" s="10">
        <f>NS823*1.3</f>
        <v>798.2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VLOOKUP(NY823,$A$879:$F$2635,6,FALSE)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VLOOKUP(OH823,$A$879:$F$2635,6,FALSE)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VLOOKUP(OQ823,$A$879:$F$2635,6,FALSE)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VLOOKUP(OZ823,$A$879:$F$2635,6,FALSE)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VLOOKUP(PI823,$A$879:$F$2635,6,FALSE)</f>
        <v>153</v>
      </c>
      <c r="PM823" s="179" t="s">
        <v>65</v>
      </c>
      <c r="PN823" s="10">
        <f>PL823*1.3</f>
        <v>198.9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VLOOKUP(PR823,$A$879:$F$2635,6,FALSE)</f>
        <v>614</v>
      </c>
      <c r="PV823" s="179" t="s">
        <v>65</v>
      </c>
      <c r="PW823" s="10">
        <f>PU823*1.3</f>
        <v>798.2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VLOOKUP(QA823,$A$879:$F$2635,6,FALSE)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VLOOKUP(QJ823,$A$879:$F$2635,6,FALSE)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VLOOKUP(QS823,$A$879:$F$2635,6,FALSE)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VLOOKUP(RB823,$A$879:$F$2635,6,FALSE)</f>
        <v>70</v>
      </c>
      <c r="RF823" s="179" t="s">
        <v>65</v>
      </c>
      <c r="RG823" s="10">
        <f>RE823*1.3</f>
        <v>91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VLOOKUP(RK823,$A$879:$F$2635,6,FALSE)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VLOOKUP(RT823,$A$879:$F$2635,6,FALSE)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VLOOKUP(SC823,$A$879:$F$2635,6,FALSE)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VLOOKUP(SL823,$A$879:$F$2635,6,FALSE)</f>
        <v>153</v>
      </c>
      <c r="SP823" s="179" t="s">
        <v>65</v>
      </c>
      <c r="SQ823" s="10">
        <f>SO823*1.3</f>
        <v>198.9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VLOOKUP(SU823,$A$879:$F$2635,6,FALSE)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VLOOKUP(TD823,$A$879:$F$2635,6,FALSE)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VLOOKUP(TM823,$A$879:$F$2635,6,FALSE)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VLOOKUP(TV823,$A$879:$F$2635,6,FALSE)</f>
        <v>614</v>
      </c>
      <c r="TZ823" s="179" t="s">
        <v>65</v>
      </c>
      <c r="UA823" s="10">
        <f>TY823*1.3</f>
        <v>798.2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VLOOKUP(UE823,$A$879:$F$2635,6,FALSE)</f>
        <v>58</v>
      </c>
      <c r="UI823" s="179" t="s">
        <v>65</v>
      </c>
      <c r="UJ823" s="10">
        <f>UH823*1.3</f>
        <v>75.400000000000006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VLOOKUP(UN823,$A$879:$F$2635,6,FALSE)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VLOOKUP(UW823,$A$879:$F$2635,6,FALSE)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VLOOKUP(VF823,$A$879:$F$2635,6,FALSE)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VLOOKUP(VO823,$A$879:$F$2635,6,FALSE)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VLOOKUP(VX823,$A$879:$F$2635,6,FALSE)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VLOOKUP(WG823,$A$879:$F$2635,6,FALSE)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VLOOKUP(WP823,$A$879:$F$2635,6,FALSE)</f>
        <v>153</v>
      </c>
      <c r="WT823" s="179" t="s">
        <v>65</v>
      </c>
      <c r="WU823" s="10">
        <f>WS823*1.3</f>
        <v>198.9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VLOOKUP(WY823,$A$879:$F$2635,6,FALSE)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VLOOKUP(XH823,$A$879:$F$2635,6,FALSE)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VLOOKUP(XQ823,$A$879:$F$2635,6,FALSE)</f>
        <v>614</v>
      </c>
      <c r="XU823" s="179" t="s">
        <v>65</v>
      </c>
      <c r="XV823" s="10">
        <f>XT823*1.3</f>
        <v>798.2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VLOOKUP(XZ823,$A$879:$F$2635,6,FALSE)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VLOOKUP(YI823,$A$879:$F$2635,6,FALSE)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VLOOKUP(YR823,$A$879:$F$2635,6,FALSE)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VLOOKUP(ZA823,$A$879:$F$2635,6,FALSE)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VLOOKUP(ZJ823,$A$879:$F$2635,6,FALSE)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VLOOKUP(ZS823,$A$879:$F$2635,6,FALSE)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VLOOKUP(AAB823,$A$879:$F$2635,6,FALSE)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VLOOKUP(AAK823,$A$879:$F$2635,6,FALSE)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VLOOKUP(AAT823,$A$879:$F$2635,6,FALSE)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VLOOKUP(ABC823,$A$879:$F$2635,6,FALSE)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VLOOKUP(ABL823,$A$879:$F$2635,6,FALSE)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VLOOKUP(ABU823,$A$879:$F$2635,6,FALSE)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VLOOKUP(ACD823,$A$879:$F$2635,6,FALSE)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VLOOKUP(ACM823,$A$879:$F$2635,6,FALSE)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VLOOKUP(ACV823,$A$879:$F$2635,6,FALSE)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VLOOKUP(ADE823,$A$879:$F$2635,6,FALSE)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VLOOKUP(ADN823,$A$879:$F$2635,6,FALSE)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VLOOKUP(ADW823,$A$879:$F$2635,6,FALSE)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VLOOKUP(AEF823,$A$879:$F$2635,6,FALSE)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VLOOKUP(AEO823,$A$879:$F$2635,6,FALSE)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VLOOKUP(AEX823,$A$879:$F$2635,6,FALSE)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VLOOKUP(AFG823,$A$879:$F$2635,6,FALSE)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VLOOKUP(AFP823,$A$879:$F$2635,6,FALSE)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VLOOKUP(AFY823,$A$879:$F$2635,6,FALSE)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VLOOKUP(AGH823,$A$879:$F$2635,6,FALSE)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VLOOKUP(AGQ823,$A$879:$F$2635,6,FALSE)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VLOOKUP(AGZ823,$A$879:$F$2635,6,FALSE)</f>
        <v>58</v>
      </c>
      <c r="AHD823" s="179" t="s">
        <v>65</v>
      </c>
      <c r="AHE823" s="10">
        <f>AHC823*1.3</f>
        <v>75.400000000000006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VLOOKUP(AHI823,$A$879:$F$2635,6,FALSE)</f>
        <v>58</v>
      </c>
      <c r="AHM823" s="179" t="s">
        <v>65</v>
      </c>
      <c r="AHN823" s="10">
        <f>AHL823*1.3</f>
        <v>75.400000000000006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VLOOKUP(AHR823,$A$879:$F$2635,6,FALSE)</f>
        <v>614</v>
      </c>
      <c r="AHV823" s="179" t="s">
        <v>65</v>
      </c>
      <c r="AHW823" s="10">
        <f>AHU823*1.3</f>
        <v>798.2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VLOOKUP(AIA823,$A$879:$F$2635,6,FALSE)</f>
        <v>58</v>
      </c>
      <c r="AIE823" s="179" t="s">
        <v>65</v>
      </c>
      <c r="AIF823" s="10">
        <f>AID823*1.3</f>
        <v>75.400000000000006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VLOOKUP(AIJ823,$A$879:$F$2635,6,FALSE)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VLOOKUP(AIS823,$A$879:$F$2635,6,FALSE)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VLOOKUP(AJB823,$A$879:$F$2635,6,FALSE)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VLOOKUP(AJK823,$A$879:$F$2635,6,FALSE)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VLOOKUP(AJT823,$A$879:$F$2635,6,FALSE)</f>
        <v>58</v>
      </c>
      <c r="AJX823" s="179" t="s">
        <v>65</v>
      </c>
      <c r="AJY823" s="10">
        <f>AJW823*1.3</f>
        <v>75.400000000000006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VLOOKUP(AKC823,$A$879:$F$2635,6,FALSE)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VLOOKUP(AKL823,$A$879:$F$2635,6,FALSE)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VLOOKUP(AKU823,$A$879:$F$2635,6,FALSE)</f>
        <v>383</v>
      </c>
      <c r="AKY823" s="179" t="s">
        <v>65</v>
      </c>
      <c r="AKZ823" s="10">
        <f>AKX823*1.3</f>
        <v>497.90000000000003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VLOOKUP(ALD823,$A$879:$F$2635,6,FALSE)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VLOOKUP(ALM823,$A$879:$F$2635,6,FALSE)</f>
        <v>205</v>
      </c>
      <c r="ALQ823" s="179" t="s">
        <v>65</v>
      </c>
      <c r="ALR823" s="10">
        <f>ALP823*1.3</f>
        <v>266.5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VLOOKUP(ALV823,$A$879:$F$2635,6,FALSE)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VLOOKUP(AME823,$A$879:$F$2635,6,FALSE)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VLOOKUP(AMN823,$A$879:$F$2635,6,FALSE)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VLOOKUP(AMW823,$A$879:$F$2635,6,FALSE)</f>
        <v>58</v>
      </c>
      <c r="ANA823" s="179" t="s">
        <v>65</v>
      </c>
      <c r="ANB823" s="10">
        <f>AMZ823*1.3</f>
        <v>75.400000000000006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VLOOKUP(ANF823,$A$879:$F$2635,6,FALSE)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VLOOKUP(ANO823,$A$879:$F$2635,6,FALSE)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VLOOKUP(ANX823,$A$879:$F$2635,6,FALSE)</f>
        <v>614</v>
      </c>
      <c r="AOB823" s="179" t="s">
        <v>65</v>
      </c>
      <c r="AOC823" s="10">
        <f>AOA823*1.3</f>
        <v>798.2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VLOOKUP(AOG823,$A$879:$F$2635,6,FALSE)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VLOOKUP(AOP823,$A$879:$F$2635,6,FALSE)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VLOOKUP(AOY823,$A$879:$F$2635,6,FALSE)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VLOOKUP(APH823,$A$879:$F$2635,6,FALSE)</f>
        <v>383</v>
      </c>
      <c r="APL823" s="179" t="s">
        <v>65</v>
      </c>
      <c r="APM823" s="10">
        <f>APK823*1.3</f>
        <v>497.90000000000003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VLOOKUP(APQ823,$A$879:$F$2635,6,FALSE)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VLOOKUP(APZ823,$A$879:$F$2635,6,FALSE)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VLOOKUP(AQI823,$A$879:$F$2635,6,FALSE)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VLOOKUP(AQR823,$A$879:$F$2635,6,FALSE)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VLOOKUP(ARA823,$A$879:$F$2635,6,FALSE)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VLOOKUP(ARJ823,$A$879:$F$2635,6,FALSE)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VLOOKUP(ARS823,$A$879:$F$2635,6,FALSE)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VLOOKUP(ASB823,$A$879:$F$2635,6,FALSE)</f>
        <v>361</v>
      </c>
      <c r="ASF823" s="179" t="s">
        <v>65</v>
      </c>
      <c r="ASG823" s="10">
        <f>ASE823*1.3</f>
        <v>469.3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VLOOKUP(ASK823,$A$879:$F$2635,6,FALSE)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VLOOKUP(AST823,$A$879:$F$2635,6,FALSE)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VLOOKUP(ATC823,$A$879:$F$2635,6,FALSE)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VLOOKUP(ATL823,$A$879:$F$2635,6,FALSE)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VLOOKUP(ATU823,$A$879:$F$2635,6,FALSE)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VLOOKUP(AUD823,$A$879:$F$2635,6,FALSE)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VLOOKUP(AUM823,$A$879:$F$2635,6,FALSE)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VLOOKUP(AUV823,$A$879:$F$2635,6,FALSE)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VLOOKUP(AVE823,$A$879:$F$2635,6,FALSE)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VLOOKUP(AVN823,$A$879:$F$2635,6,FALSE)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VLOOKUP(AVW823,$A$879:$F$2635,6,FALSE)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VLOOKUP(AWF823,$A$879:$F$2635,6,FALSE)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VLOOKUP(AWO823,$A$879:$F$2635,6,FALSE)</f>
        <v>383</v>
      </c>
      <c r="AWS823" s="179" t="s">
        <v>65</v>
      </c>
      <c r="AWT823" s="10">
        <f>AWR823*1.3</f>
        <v>497.90000000000003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VLOOKUP(AWX823,$A$879:$F$2635,6,FALSE)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VLOOKUP(AXG823,$A$879:$F$2635,6,FALSE)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VLOOKUP(AXP823,$A$879:$F$2635,6,FALSE)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VLOOKUP(AXY823,$A$879:$F$2635,6,FALSE)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VLOOKUP(AYH823,$A$879:$F$2635,6,FALSE)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VLOOKUP(AYQ823,$A$879:$F$2635,6,FALSE)</f>
        <v>58</v>
      </c>
      <c r="AYU823" s="179" t="s">
        <v>65</v>
      </c>
      <c r="AYV823" s="10">
        <f>AYT823*1.3</f>
        <v>75.400000000000006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VLOOKUP(AYZ823,$A$879:$F$2635,6,FALSE)</f>
        <v>383</v>
      </c>
      <c r="AZD823" s="179" t="s">
        <v>65</v>
      </c>
      <c r="AZE823" s="10">
        <f>AZC823*1.3</f>
        <v>497.90000000000003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VLOOKUP(AZI823,$A$879:$F$2635,6,FALSE)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VLOOKUP(AZR823,$A$879:$F$2635,6,FALSE)</f>
        <v>134</v>
      </c>
      <c r="AZV823" s="179" t="s">
        <v>65</v>
      </c>
      <c r="AZW823" s="10">
        <f>AZU823*1.3</f>
        <v>174.20000000000002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VLOOKUP(BAA823,$A$879:$F$2635,6,FALSE)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VLOOKUP(BAJ823,$A$879:$F$2635,6,FALSE)</f>
        <v>58</v>
      </c>
      <c r="BAN823" s="179" t="s">
        <v>65</v>
      </c>
      <c r="BAO823" s="10">
        <f>BAM823*1.3</f>
        <v>75.400000000000006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VLOOKUP(BAS823,$A$879:$F$2635,6,FALSE)</f>
        <v>58</v>
      </c>
      <c r="BAW823" s="179" t="s">
        <v>65</v>
      </c>
      <c r="BAX823" s="10">
        <f>BAV823*1.3</f>
        <v>75.400000000000006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VLOOKUP(BBB823,$A$879:$F$2635,6,FALSE)</f>
        <v>58</v>
      </c>
      <c r="BBF823" s="179" t="s">
        <v>65</v>
      </c>
      <c r="BBG823" s="10">
        <f>BBE823*1.3</f>
        <v>75.400000000000006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VLOOKUP(BBK823,$A$879:$F$2635,6,FALSE)</f>
        <v>58</v>
      </c>
      <c r="BBO823" s="179" t="s">
        <v>65</v>
      </c>
      <c r="BBP823" s="10">
        <f>BBN823*1.3</f>
        <v>75.400000000000006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VLOOKUP(BBT823,$A$879:$F$2635,6,FALSE)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VLOOKUP(BCC823,$A$879:$F$2635,6,FALSE)</f>
        <v>205</v>
      </c>
      <c r="BCG823" s="179" t="s">
        <v>65</v>
      </c>
      <c r="BCH823" s="10">
        <f>BCF823*1.3</f>
        <v>266.5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VLOOKUP(BCL823,$A$879:$F$2635,6,FALSE)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VLOOKUP(BCU823,$A$879:$F$2635,6,FALSE)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VLOOKUP(BDD823,$A$879:$F$2635,6,FALSE)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VLOOKUP(BDM823,$A$879:$F$2635,6,FALSE)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VLOOKUP(BDV823,$A$879:$F$2635,6,FALSE)</f>
        <v>153</v>
      </c>
      <c r="BDZ823" s="179" t="s">
        <v>65</v>
      </c>
      <c r="BEA823" s="10">
        <f>BDY823*1.3</f>
        <v>198.9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VLOOKUP(BEE823,$A$879:$F$2635,6,FALSE)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VLOOKUP(BEN823,$A$879:$F$2635,6,FALSE)</f>
        <v>614</v>
      </c>
      <c r="BER823" s="179" t="s">
        <v>65</v>
      </c>
      <c r="BES823" s="10">
        <f>BEQ823*1.3</f>
        <v>798.2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VLOOKUP(BEW823,$A$879:$F$2635,6,FALSE)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VLOOKUP(BFF823,$A$879:$F$2635,6,FALSE)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VLOOKUP(BFO823,$A$879:$F$2635,6,FALSE)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VLOOKUP(BFX823,$A$879:$F$2635,6,FALSE)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VLOOKUP(BGG823,$A$879:$F$2635,6,FALSE)</f>
        <v>614</v>
      </c>
      <c r="BGK823" s="179" t="s">
        <v>65</v>
      </c>
      <c r="BGL823" s="10">
        <f>BGJ823*1.3</f>
        <v>798.2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VLOOKUP(BGP823,$A$879:$F$2635,6,FALSE)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VLOOKUP(BGY823,$A$879:$F$2635,6,FALSE)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VLOOKUP(B824,$A$879:$F$2635,6,FALSE)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VLOOKUP(K824,$A$879:$F$2635,6,FALSE)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VLOOKUP(T824,$A$879:$F$2635,6,FALSE)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VLOOKUP(AC824,$A$879:$F$2635,6,FALSE)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VLOOKUP(AL824,$A$879:$F$2635,6,FALSE)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VLOOKUP(AU824,$A$879:$F$2635,6,FALSE)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VLOOKUP(BD824,$A$879:$F$2635,6,FALSE)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VLOOKUP(BM824,$A$879:$F$2635,6,FALSE)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VLOOKUP(BV824,$A$879:$F$2635,6,FALSE)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VLOOKUP(CE824,$A$879:$F$2635,6,FALSE)</f>
        <v>58</v>
      </c>
      <c r="CI824" s="179" t="s">
        <v>67</v>
      </c>
      <c r="CJ824" s="10">
        <f>CH824*1.2</f>
        <v>69.599999999999994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VLOOKUP(CN824,$A$879:$F$2635,6,FALSE)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VLOOKUP(CW824,$A$879:$F$2635,6,FALSE)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VLOOKUP(DF824,$A$879:$F$2635,6,FALSE)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VLOOKUP(DO824,$A$879:$F$2635,6,FALSE)</f>
        <v>614</v>
      </c>
      <c r="DS824" s="179" t="s">
        <v>67</v>
      </c>
      <c r="DT824" s="10">
        <f>DR824*1.2</f>
        <v>736.8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VLOOKUP(DX824,$A$879:$F$2635,6,FALSE)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VLOOKUP(EG824,$A$879:$F$2635,6,FALSE)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VLOOKUP(EP824,$A$879:$F$2635,6,FALSE)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VLOOKUP(EY824,$A$879:$F$2635,6,FALSE)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VLOOKUP(FH824,$A$879:$F$2635,6,FALSE)</f>
        <v>58</v>
      </c>
      <c r="FL824" s="179" t="s">
        <v>67</v>
      </c>
      <c r="FM824" s="10">
        <f>FK824*1.2</f>
        <v>69.599999999999994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VLOOKUP(FQ824,$A$879:$F$2635,6,FALSE)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VLOOKUP(FZ824,$A$879:$F$2635,6,FALSE)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VLOOKUP(GI824,$A$879:$F$2635,6,FALSE)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VLOOKUP(GR824,$A$879:$F$2635,6,FALSE)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VLOOKUP(HA824,$A$879:$F$2635,6,FALSE)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VLOOKUP(HJ824,$A$879:$F$2635,6,FALSE)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VLOOKUP(HS824,$A$879:$F$2635,6,FALSE)</f>
        <v>205</v>
      </c>
      <c r="HW824" s="179" t="s">
        <v>67</v>
      </c>
      <c r="HX824" s="10">
        <f>HV824*1.2</f>
        <v>246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VLOOKUP(IB824,$A$879:$F$2635,6,FALSE)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VLOOKUP(IK824,$A$879:$F$2635,6,FALSE)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VLOOKUP(IT824,$A$879:$F$2635,6,FALSE)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VLOOKUP(JC824,$A$879:$F$2635,6,FALSE)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VLOOKUP(JL824,$A$879:$F$2635,6,FALSE)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VLOOKUP(JU824,$A$879:$F$2635,6,FALSE)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VLOOKUP(KD824,$A$879:$F$2635,6,FALSE)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VLOOKUP(KM824,$A$879:$F$2635,6,FALSE)</f>
        <v>614</v>
      </c>
      <c r="KQ824" s="179" t="s">
        <v>67</v>
      </c>
      <c r="KR824" s="10">
        <f>KP824*1.2</f>
        <v>736.8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VLOOKUP(KV824,$A$879:$F$2635,6,FALSE)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VLOOKUP(LE824,$A$879:$F$2635,6,FALSE)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VLOOKUP(LN824,$A$879:$F$2635,6,FALSE)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VLOOKUP(LW824,$A$879:$F$2635,6,FALSE)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VLOOKUP(MF824,$A$879:$F$2635,6,FALSE)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VLOOKUP(MO824,$A$879:$F$2635,6,FALSE)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VLOOKUP(MX824,$A$879:$F$2635,6,FALSE)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VLOOKUP(NG824,$A$879:$F$2635,6,FALSE)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VLOOKUP(NP824,$A$879:$F$2635,6,FALSE)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VLOOKUP(NY824,$A$879:$F$2635,6,FALSE)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VLOOKUP(OH824,$A$879:$F$2635,6,FALSE)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VLOOKUP(OQ824,$A$879:$F$2635,6,FALSE)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VLOOKUP(OZ824,$A$879:$F$2635,6,FALSE)</f>
        <v>614</v>
      </c>
      <c r="PD824" s="179" t="s">
        <v>67</v>
      </c>
      <c r="PE824" s="10">
        <f>PC824*1.2</f>
        <v>736.8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VLOOKUP(PI824,$A$879:$F$2635,6,FALSE)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VLOOKUP(PR824,$A$879:$F$2635,6,FALSE)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VLOOKUP(QA824,$A$879:$F$2635,6,FALSE)</f>
        <v>614</v>
      </c>
      <c r="QE824" s="179" t="s">
        <v>67</v>
      </c>
      <c r="QF824" s="10">
        <f>QD824*1.2</f>
        <v>736.8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VLOOKUP(QJ824,$A$879:$F$2635,6,FALSE)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VLOOKUP(QS824,$A$879:$F$2635,6,FALSE)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VLOOKUP(RB824,$A$879:$F$2635,6,FALSE)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VLOOKUP(RK824,$A$879:$F$2635,6,FALSE)</f>
        <v>614</v>
      </c>
      <c r="RO824" s="179" t="s">
        <v>67</v>
      </c>
      <c r="RP824" s="10">
        <f>RN824*1.2</f>
        <v>736.8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VLOOKUP(RT824,$A$879:$F$2635,6,FALSE)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VLOOKUP(SC824,$A$879:$F$2635,6,FALSE)</f>
        <v>205</v>
      </c>
      <c r="SG824" s="179" t="s">
        <v>67</v>
      </c>
      <c r="SH824" s="10">
        <f>SF824*1.2</f>
        <v>246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VLOOKUP(SL824,$A$879:$F$2635,6,FALSE)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VLOOKUP(SU824,$A$879:$F$2635,6,FALSE)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VLOOKUP(TD824,$A$879:$F$2635,6,FALSE)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VLOOKUP(TM824,$A$879:$F$2635,6,FALSE)</f>
        <v>153</v>
      </c>
      <c r="TQ824" s="179" t="s">
        <v>67</v>
      </c>
      <c r="TR824" s="10">
        <f>TP824*1.2</f>
        <v>183.6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VLOOKUP(TV824,$A$879:$F$2635,6,FALSE)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VLOOKUP(UE824,$A$879:$F$2635,6,FALSE)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VLOOKUP(UN824,$A$879:$F$2635,6,FALSE)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VLOOKUP(UW824,$A$879:$F$2635,6,FALSE)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VLOOKUP(VF824,$A$879:$F$2635,6,FALSE)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VLOOKUP(VO824,$A$879:$F$2635,6,FALSE)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VLOOKUP(VX824,$A$879:$F$2635,6,FALSE)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VLOOKUP(WG824,$A$879:$F$2635,6,FALSE)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VLOOKUP(WP824,$A$879:$F$2635,6,FALSE)</f>
        <v>614</v>
      </c>
      <c r="WT824" s="179" t="s">
        <v>67</v>
      </c>
      <c r="WU824" s="10">
        <f>WS824*1.2</f>
        <v>736.8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VLOOKUP(WY824,$A$879:$F$2635,6,FALSE)</f>
        <v>614</v>
      </c>
      <c r="XC824" s="179" t="s">
        <v>67</v>
      </c>
      <c r="XD824" s="10">
        <f>XB824*1.2</f>
        <v>736.8</v>
      </c>
      <c r="XF824" s="239"/>
      <c r="XG824" s="179" t="s">
        <v>88</v>
      </c>
      <c r="XH824" s="370" t="s">
        <v>1719</v>
      </c>
      <c r="XJ824" s="180"/>
      <c r="XK824" s="180">
        <f>VLOOKUP(XH824,$A$879:$F$2635,6,FALSE)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VLOOKUP(XQ824,$A$879:$F$2635,6,FALSE)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VLOOKUP(XZ824,$A$879:$F$2635,6,FALSE)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VLOOKUP(YI824,$A$879:$F$2635,6,FALSE)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VLOOKUP(YR824,$A$879:$F$2635,6,FALSE)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VLOOKUP(ZA824,$A$879:$F$2635,6,FALSE)</f>
        <v>383</v>
      </c>
      <c r="ZE824" s="179" t="s">
        <v>67</v>
      </c>
      <c r="ZF824" s="10">
        <f>ZD824*1.2</f>
        <v>459.59999999999997</v>
      </c>
      <c r="ZH824" s="239"/>
      <c r="ZI824" s="179" t="s">
        <v>88</v>
      </c>
      <c r="ZJ824" s="360" t="s">
        <v>2554</v>
      </c>
      <c r="ZL824" s="180"/>
      <c r="ZM824" s="180">
        <f>VLOOKUP(ZJ824,$A$879:$F$2635,6,FALSE)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VLOOKUP(ZS824,$A$879:$F$2635,6,FALSE)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VLOOKUP(AAB824,$A$879:$F$2635,6,FALSE)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VLOOKUP(AAK824,$A$879:$F$2635,6,FALSE)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VLOOKUP(AAT824,$A$879:$F$2635,6,FALSE)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VLOOKUP(ABC824,$A$879:$F$2635,6,FALSE)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VLOOKUP(ABL824,$A$879:$F$2635,6,FALSE)</f>
        <v>153</v>
      </c>
      <c r="ABP824" s="179" t="s">
        <v>67</v>
      </c>
      <c r="ABQ824" s="10">
        <f>ABO824*1.2</f>
        <v>183.6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VLOOKUP(ABU824,$A$879:$F$2635,6,FALSE)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VLOOKUP(ACD824,$A$879:$F$2635,6,FALSE)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VLOOKUP(ACM824,$A$879:$F$2635,6,FALSE)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VLOOKUP(ACV824,$A$879:$F$2635,6,FALSE)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VLOOKUP(ADE824,$A$879:$F$2635,6,FALSE)</f>
        <v>134</v>
      </c>
      <c r="ADI824" s="179" t="s">
        <v>67</v>
      </c>
      <c r="ADJ824" s="10">
        <f>ADH824*1.2</f>
        <v>160.79999999999998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VLOOKUP(ADN824,$A$879:$F$2635,6,FALSE)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VLOOKUP(ADW824,$A$879:$F$2635,6,FALSE)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VLOOKUP(AEF824,$A$879:$F$2635,6,FALSE)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VLOOKUP(AEO824,$A$879:$F$2635,6,FALSE)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VLOOKUP(AEX824,$A$879:$F$2635,6,FALSE)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VLOOKUP(AFG824,$A$879:$F$2635,6,FALSE)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VLOOKUP(AFP824,$A$879:$F$2635,6,FALSE)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VLOOKUP(AFY824,$A$879:$F$2635,6,FALSE)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VLOOKUP(AGH824,$A$879:$F$2635,6,FALSE)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VLOOKUP(AGQ824,$A$879:$F$2635,6,FALSE)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VLOOKUP(AGZ824,$A$879:$F$2635,6,FALSE)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VLOOKUP(AHI824,$A$879:$F$2635,6,FALSE)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VLOOKUP(AHR824,$A$879:$F$2635,6,FALSE)</f>
        <v>383</v>
      </c>
      <c r="AHV824" s="179" t="s">
        <v>67</v>
      </c>
      <c r="AHW824" s="10">
        <f>AHU824*1.2</f>
        <v>459.59999999999997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VLOOKUP(AIA824,$A$879:$F$2635,6,FALSE)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VLOOKUP(AIJ824,$A$879:$F$2635,6,FALSE)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VLOOKUP(AIS824,$A$879:$F$2635,6,FALSE)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VLOOKUP(AJB824,$A$879:$F$2635,6,FALSE)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VLOOKUP(AJK824,$A$879:$F$2635,6,FALSE)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VLOOKUP(AJT824,$A$879:$F$2635,6,FALSE)</f>
        <v>383</v>
      </c>
      <c r="AJX824" s="179" t="s">
        <v>67</v>
      </c>
      <c r="AJY824" s="10">
        <f>AJW824*1.2</f>
        <v>459.59999999999997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VLOOKUP(AKC824,$A$879:$F$2635,6,FALSE)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VLOOKUP(AKL824,$A$879:$F$2635,6,FALSE)</f>
        <v>153</v>
      </c>
      <c r="AKP824" s="179" t="s">
        <v>67</v>
      </c>
      <c r="AKQ824" s="10">
        <f>AKO824*1.2</f>
        <v>183.6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VLOOKUP(AKU824,$A$879:$F$2635,6,FALSE)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VLOOKUP(ALD824,$A$879:$F$2635,6,FALSE)</f>
        <v>153</v>
      </c>
      <c r="ALH824" s="179" t="s">
        <v>67</v>
      </c>
      <c r="ALI824" s="10">
        <f>ALG824*1.2</f>
        <v>183.6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VLOOKUP(ALM824,$A$879:$F$2635,6,FALSE)</f>
        <v>153</v>
      </c>
      <c r="ALQ824" s="179" t="s">
        <v>67</v>
      </c>
      <c r="ALR824" s="10">
        <f>ALP824*1.2</f>
        <v>183.6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VLOOKUP(ALV824,$A$879:$F$2635,6,FALSE)</f>
        <v>361</v>
      </c>
      <c r="ALZ824" s="179" t="s">
        <v>67</v>
      </c>
      <c r="AMA824" s="10">
        <f>ALY824*1.2</f>
        <v>433.2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VLOOKUP(AME824,$A$879:$F$2635,6,FALSE)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VLOOKUP(AMN824,$A$879:$F$2635,6,FALSE)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VLOOKUP(AMW824,$A$879:$F$2635,6,FALSE)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VLOOKUP(ANF824,$A$879:$F$2635,6,FALSE)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VLOOKUP(ANO824,$A$879:$F$2635,6,FALSE)</f>
        <v>70</v>
      </c>
      <c r="ANS824" s="179" t="s">
        <v>67</v>
      </c>
      <c r="ANT824" s="10">
        <f>ANR824*1.2</f>
        <v>84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VLOOKUP(ANX824,$A$879:$F$2635,6,FALSE)</f>
        <v>205</v>
      </c>
      <c r="AOB824" s="179" t="s">
        <v>67</v>
      </c>
      <c r="AOC824" s="10">
        <f>AOA824*1.2</f>
        <v>246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VLOOKUP(AOG824,$A$879:$F$2635,6,FALSE)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VLOOKUP(AOP824,$A$879:$F$2635,6,FALSE)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VLOOKUP(AOY824,$A$879:$F$2635,6,FALSE)</f>
        <v>383</v>
      </c>
      <c r="APC824" s="179" t="s">
        <v>67</v>
      </c>
      <c r="APD824" s="10">
        <f>APB824*1.2</f>
        <v>459.59999999999997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VLOOKUP(APH824,$A$879:$F$2635,6,FALSE)</f>
        <v>134</v>
      </c>
      <c r="APL824" s="179" t="s">
        <v>67</v>
      </c>
      <c r="APM824" s="10">
        <f>APK824*1.2</f>
        <v>160.79999999999998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VLOOKUP(APQ824,$A$879:$F$2635,6,FALSE)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VLOOKUP(APZ824,$A$879:$F$2635,6,FALSE)</f>
        <v>153</v>
      </c>
      <c r="AQD824" s="179" t="s">
        <v>67</v>
      </c>
      <c r="AQE824" s="10">
        <f>AQC824*1.2</f>
        <v>183.6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VLOOKUP(AQI824,$A$879:$F$2635,6,FALSE)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VLOOKUP(AQR824,$A$879:$F$2635,6,FALSE)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VLOOKUP(ARA824,$A$879:$F$2635,6,FALSE)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VLOOKUP(ARJ824,$A$879:$F$2635,6,FALSE)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VLOOKUP(ARS824,$A$879:$F$2635,6,FALSE)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VLOOKUP(ASB824,$A$879:$F$2635,6,FALSE)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VLOOKUP(ASK824,$A$879:$F$2635,6,FALSE)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VLOOKUP(AST824,$A$879:$F$2635,6,FALSE)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VLOOKUP(ATC824,$A$879:$F$2635,6,FALSE)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VLOOKUP(ATL824,$A$879:$F$2635,6,FALSE)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VLOOKUP(ATU824,$A$879:$F$2635,6,FALSE)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VLOOKUP(AUD824,$A$879:$F$2635,6,FALSE)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VLOOKUP(AUM824,$A$879:$F$2635,6,FALSE)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VLOOKUP(AUV824,$A$879:$F$2635,6,FALSE)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VLOOKUP(AVE824,$A$879:$F$2635,6,FALSE)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VLOOKUP(AVN824,$A$879:$F$2635,6,FALSE)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VLOOKUP(AVW824,$A$879:$F$2635,6,FALSE)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VLOOKUP(AWF824,$A$879:$F$2635,6,FALSE)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VLOOKUP(AWO824,$A$879:$F$2635,6,FALSE)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VLOOKUP(AWX824,$A$879:$F$2635,6,FALSE)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VLOOKUP(AXG824,$A$879:$F$2635,6,FALSE)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VLOOKUP(AXP824,$A$879:$F$2635,6,FALSE)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VLOOKUP(AXY824,$A$879:$F$2635,6,FALSE)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VLOOKUP(AYH824,$A$879:$F$2635,6,FALSE)</f>
        <v>361</v>
      </c>
      <c r="AYL824" s="179" t="s">
        <v>67</v>
      </c>
      <c r="AYM824" s="10">
        <f>AYK824*1.2</f>
        <v>433.2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VLOOKUP(AYQ824,$A$879:$F$2635,6,FALSE)</f>
        <v>383</v>
      </c>
      <c r="AYU824" s="179" t="s">
        <v>67</v>
      </c>
      <c r="AYV824" s="10">
        <f>AYT824*1.2</f>
        <v>459.59999999999997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VLOOKUP(AYZ824,$A$879:$F$2635,6,FALSE)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VLOOKUP(AZI824,$A$879:$F$2635,6,FALSE)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VLOOKUP(AZR824,$A$879:$F$2635,6,FALSE)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VLOOKUP(BAA824,$A$879:$F$2635,6,FALSE)</f>
        <v>153</v>
      </c>
      <c r="BAE824" s="179" t="s">
        <v>67</v>
      </c>
      <c r="BAF824" s="10">
        <f>BAD824*1.2</f>
        <v>183.6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VLOOKUP(BAJ824,$A$879:$F$2635,6,FALSE)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VLOOKUP(BAS824,$A$879:$F$2635,6,FALSE)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VLOOKUP(BBB824,$A$879:$F$2635,6,FALSE)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VLOOKUP(BBK824,$A$879:$F$2635,6,FALSE)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VLOOKUP(BBT824,$A$879:$F$2635,6,FALSE)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VLOOKUP(BCC824,$A$879:$F$2635,6,FALSE)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VLOOKUP(BCL824,$A$879:$F$2635,6,FALSE)</f>
        <v>383</v>
      </c>
      <c r="BCP824" s="179" t="s">
        <v>67</v>
      </c>
      <c r="BCQ824" s="10">
        <f>BCO824*1.2</f>
        <v>459.59999999999997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VLOOKUP(BCU824,$A$879:$F$2635,6,FALSE)</f>
        <v>614</v>
      </c>
      <c r="BCY824" s="179" t="s">
        <v>67</v>
      </c>
      <c r="BCZ824" s="10">
        <f>BCX824*1.2</f>
        <v>736.8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VLOOKUP(BDD824,$A$879:$F$2635,6,FALSE)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VLOOKUP(BDM824,$A$879:$F$2635,6,FALSE)</f>
        <v>614</v>
      </c>
      <c r="BDQ824" s="179" t="s">
        <v>67</v>
      </c>
      <c r="BDR824" s="10">
        <f>BDP824*1.2</f>
        <v>736.8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VLOOKUP(BDV824,$A$879:$F$2635,6,FALSE)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VLOOKUP(BEE824,$A$879:$F$2635,6,FALSE)</f>
        <v>205</v>
      </c>
      <c r="BEI824" s="179" t="s">
        <v>67</v>
      </c>
      <c r="BEJ824" s="10">
        <f>BEH824*1.2</f>
        <v>246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VLOOKUP(BEN824,$A$879:$F$2635,6,FALSE)</f>
        <v>383</v>
      </c>
      <c r="BER824" s="179" t="s">
        <v>67</v>
      </c>
      <c r="BES824" s="10">
        <f>BEQ824*1.2</f>
        <v>459.59999999999997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VLOOKUP(BEW824,$A$879:$F$2635,6,FALSE)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VLOOKUP(BFF824,$A$879:$F$2635,6,FALSE)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VLOOKUP(BFO824,$A$879:$F$2635,6,FALSE)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VLOOKUP(BFX824,$A$879:$F$2635,6,FALSE)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VLOOKUP(BGG824,$A$879:$F$2635,6,FALSE)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VLOOKUP(BGP824,$A$879:$F$2635,6,FALSE)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VLOOKUP(BGY824,$A$879:$F$2635,6,FALSE)</f>
        <v>58</v>
      </c>
      <c r="BHC824" s="179" t="s">
        <v>67</v>
      </c>
      <c r="BHD824" s="10">
        <f>BHB824*1.2</f>
        <v>69.599999999999994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VLOOKUP(B825,$A$879:$F$2635,6,FALSE)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VLOOKUP(K825,$A$879:$F$2635,6,FALSE)</f>
        <v>383</v>
      </c>
      <c r="O825" s="179" t="s">
        <v>69</v>
      </c>
      <c r="P825" s="10">
        <f>N825*1.1</f>
        <v>421.3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VLOOKUP(T825,$A$879:$F$2635,6,FALSE)</f>
        <v>58</v>
      </c>
      <c r="X825" s="179" t="s">
        <v>69</v>
      </c>
      <c r="Y825" s="10">
        <f>W825*1.1</f>
        <v>63.800000000000004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VLOOKUP(AC825,$A$879:$F$2635,6,FALSE)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VLOOKUP(AL825,$A$879:$F$2635,6,FALSE)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VLOOKUP(AU825,$A$879:$F$2635,6,FALSE)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VLOOKUP(BD825,$A$879:$F$2635,6,FALSE)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VLOOKUP(BM825,$A$879:$F$2635,6,FALSE)</f>
        <v>58</v>
      </c>
      <c r="BQ825" s="179" t="s">
        <v>69</v>
      </c>
      <c r="BR825" s="10">
        <f>BP825*1.1</f>
        <v>63.800000000000004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VLOOKUP(BV825,$A$879:$F$2635,6,FALSE)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VLOOKUP(CE825,$A$879:$F$2635,6,FALSE)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VLOOKUP(CN825,$A$879:$F$2635,6,FALSE)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VLOOKUP(CW825,$A$879:$F$2635,6,FALSE)</f>
        <v>614</v>
      </c>
      <c r="DA825" s="179" t="s">
        <v>69</v>
      </c>
      <c r="DB825" s="10">
        <f>CZ825*1.1</f>
        <v>675.40000000000009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VLOOKUP(DF825,$A$879:$F$2635,6,FALSE)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VLOOKUP(DO825,$A$879:$F$2635,6,FALSE)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VLOOKUP(DX825,$A$879:$F$2635,6,FALSE)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VLOOKUP(EG825,$A$879:$F$2635,6,FALSE)</f>
        <v>70</v>
      </c>
      <c r="EK825" s="179" t="s">
        <v>69</v>
      </c>
      <c r="EL825" s="10">
        <f>EJ825*1.1</f>
        <v>77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VLOOKUP(EP825,$A$879:$F$2635,6,FALSE)</f>
        <v>58</v>
      </c>
      <c r="ET825" s="179" t="s">
        <v>69</v>
      </c>
      <c r="EU825" s="10">
        <f>ES825*1.1</f>
        <v>63.800000000000004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VLOOKUP(EY825,$A$879:$F$2635,6,FALSE)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VLOOKUP(FH825,$A$879:$F$2635,6,FALSE)</f>
        <v>383</v>
      </c>
      <c r="FL825" s="179" t="s">
        <v>69</v>
      </c>
      <c r="FM825" s="10">
        <f>FK825*1.1</f>
        <v>421.3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VLOOKUP(FQ825,$A$879:$F$2635,6,FALSE)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VLOOKUP(FZ825,$A$879:$F$2635,6,FALSE)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VLOOKUP(GI825,$A$879:$F$2635,6,FALSE)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VLOOKUP(GR825,$A$879:$F$2635,6,FALSE)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VLOOKUP(HA825,$A$879:$F$2635,6,FALSE)</f>
        <v>58</v>
      </c>
      <c r="HE825" s="179" t="s">
        <v>69</v>
      </c>
      <c r="HF825" s="10">
        <f>HD825*1.1</f>
        <v>63.800000000000004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VLOOKUP(HJ825,$A$879:$F$2635,6,FALSE)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VLOOKUP(HS825,$A$879:$F$2635,6,FALSE)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VLOOKUP(IB825,$A$879:$F$2635,6,FALSE)</f>
        <v>614</v>
      </c>
      <c r="IF825" s="179" t="s">
        <v>69</v>
      </c>
      <c r="IG825" s="10">
        <f>IE825*1.1</f>
        <v>675.40000000000009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VLOOKUP(IK825,$A$879:$F$2635,6,FALSE)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VLOOKUP(IT825,$A$879:$F$2635,6,FALSE)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VLOOKUP(JC825,$A$879:$F$2635,6,FALSE)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VLOOKUP(JL825,$A$879:$F$2635,6,FALSE)</f>
        <v>614</v>
      </c>
      <c r="JP825" s="179" t="s">
        <v>69</v>
      </c>
      <c r="JQ825" s="10">
        <f>JO825*1.1</f>
        <v>675.40000000000009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VLOOKUP(JU825,$A$879:$F$2635,6,FALSE)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VLOOKUP(KD825,$A$879:$F$2635,6,FALSE)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VLOOKUP(KM825,$A$879:$F$2635,6,FALSE)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VLOOKUP(KV825,$A$879:$F$2635,6,FALSE)</f>
        <v>614</v>
      </c>
      <c r="KZ825" s="179" t="s">
        <v>69</v>
      </c>
      <c r="LA825" s="10">
        <f>KY825*1.1</f>
        <v>675.40000000000009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VLOOKUP(LE825,$A$879:$F$2635,6,FALSE)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VLOOKUP(LN825,$A$879:$F$2635,6,FALSE)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VLOOKUP(LW825,$A$879:$F$2635,6,FALSE)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VLOOKUP(MF825,$A$879:$F$2635,6,FALSE)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VLOOKUP(MO825,$A$879:$F$2635,6,FALSE)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VLOOKUP(MX825,$A$879:$F$2635,6,FALSE)</f>
        <v>614</v>
      </c>
      <c r="NB825" s="179" t="s">
        <v>69</v>
      </c>
      <c r="NC825" s="10">
        <f>NA825*1.1</f>
        <v>675.40000000000009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VLOOKUP(NG825,$A$879:$F$2635,6,FALSE)</f>
        <v>58</v>
      </c>
      <c r="NK825" s="179" t="s">
        <v>69</v>
      </c>
      <c r="NL825" s="10">
        <f>NJ825*1.1</f>
        <v>63.800000000000004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VLOOKUP(NP825,$A$879:$F$2635,6,FALSE)</f>
        <v>153</v>
      </c>
      <c r="NT825" s="179" t="s">
        <v>69</v>
      </c>
      <c r="NU825" s="10">
        <f>NS825*1.1</f>
        <v>168.3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VLOOKUP(NY825,$A$879:$F$2635,6,FALSE)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VLOOKUP(OH825,$A$879:$F$2635,6,FALSE)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VLOOKUP(OQ825,$A$879:$F$2635,6,FALSE)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VLOOKUP(OZ825,$A$879:$F$2635,6,FALSE)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VLOOKUP(PI825,$A$879:$F$2635,6,FALSE)</f>
        <v>58</v>
      </c>
      <c r="PM825" s="179" t="s">
        <v>69</v>
      </c>
      <c r="PN825" s="10">
        <f>PL825*1.1</f>
        <v>63.800000000000004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VLOOKUP(PR825,$A$879:$F$2635,6,FALSE)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VLOOKUP(QA825,$A$879:$F$2635,6,FALSE)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VLOOKUP(QJ825,$A$879:$F$2635,6,FALSE)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VLOOKUP(QS825,$A$879:$F$2635,6,FALSE)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VLOOKUP(RB825,$A$879:$F$2635,6,FALSE)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VLOOKUP(RK825,$A$879:$F$2635,6,FALSE)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VLOOKUP(RT825,$A$879:$F$2635,6,FALSE)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VLOOKUP(SC825,$A$879:$F$2635,6,FALSE)</f>
        <v>58</v>
      </c>
      <c r="SG825" s="179" t="s">
        <v>69</v>
      </c>
      <c r="SH825" s="10">
        <f>SF825*1.1</f>
        <v>63.800000000000004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VLOOKUP(SL825,$A$879:$F$2635,6,FALSE)</f>
        <v>205</v>
      </c>
      <c r="SP825" s="179" t="s">
        <v>69</v>
      </c>
      <c r="SQ825" s="10">
        <f>SO825*1.1</f>
        <v>225.50000000000003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VLOOKUP(SU825,$A$879:$F$2635,6,FALSE)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VLOOKUP(TD825,$A$879:$F$2635,6,FALSE)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VLOOKUP(TM825,$A$879:$F$2635,6,FALSE)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VLOOKUP(TV825,$A$879:$F$2635,6,FALSE)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VLOOKUP(UE825,$A$879:$F$2635,6,FALSE)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VLOOKUP(UN825,$A$879:$F$2635,6,FALSE)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VLOOKUP(UW825,$A$879:$F$2635,6,FALSE)</f>
        <v>153</v>
      </c>
      <c r="VA825" s="179" t="s">
        <v>69</v>
      </c>
      <c r="VB825" s="10">
        <f>UZ825*1.1</f>
        <v>168.3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VLOOKUP(VF825,$A$879:$F$2635,6,FALSE)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VLOOKUP(VO825,$A$879:$F$2635,6,FALSE)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VLOOKUP(VX825,$A$879:$F$2635,6,FALSE)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VLOOKUP(WG825,$A$879:$F$2635,6,FALSE)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VLOOKUP(WP825,$A$879:$F$2635,6,FALSE)</f>
        <v>58</v>
      </c>
      <c r="WT825" s="179" t="s">
        <v>69</v>
      </c>
      <c r="WU825" s="10">
        <f>WS825*1.1</f>
        <v>63.800000000000004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VLOOKUP(WY825,$A$879:$F$2635,6,FALSE)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VLOOKUP(XH825,$A$879:$F$2635,6,FALSE)</f>
        <v>58</v>
      </c>
      <c r="XL825" s="179" t="s">
        <v>69</v>
      </c>
      <c r="XM825" s="10">
        <f>XK825*1.1</f>
        <v>63.800000000000004</v>
      </c>
      <c r="XO825" s="239"/>
      <c r="XP825" s="179" t="s">
        <v>89</v>
      </c>
      <c r="XQ825" s="360" t="s">
        <v>1719</v>
      </c>
      <c r="XS825" s="180"/>
      <c r="XT825" s="180">
        <f>VLOOKUP(XQ825,$A$879:$F$2635,6,FALSE)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VLOOKUP(XZ825,$A$879:$F$2635,6,FALSE)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VLOOKUP(YI825,$A$879:$F$2635,6,FALSE)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VLOOKUP(YR825,$A$879:$F$2635,6,FALSE)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VLOOKUP(ZA825,$A$879:$F$2635,6,FALSE)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VLOOKUP(ZJ825,$A$879:$F$2635,6,FALSE)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VLOOKUP(ZS825,$A$879:$F$2635,6,FALSE)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VLOOKUP(AAB825,$A$879:$F$2635,6,FALSE)</f>
        <v>153</v>
      </c>
      <c r="AAF825" s="179" t="s">
        <v>69</v>
      </c>
      <c r="AAG825" s="10">
        <f>AAE825*1.1</f>
        <v>168.3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VLOOKUP(AAK825,$A$879:$F$2635,6,FALSE)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VLOOKUP(AAT825,$A$879:$F$2635,6,FALSE)</f>
        <v>153</v>
      </c>
      <c r="AAX825" s="179" t="s">
        <v>69</v>
      </c>
      <c r="AAY825" s="10">
        <f>AAW825*1.1</f>
        <v>168.3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VLOOKUP(ABC825,$A$879:$F$2635,6,FALSE)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VLOOKUP(ABL825,$A$879:$F$2635,6,FALSE)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VLOOKUP(ABU825,$A$879:$F$2635,6,FALSE)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VLOOKUP(ACD825,$A$879:$F$2635,6,FALSE)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VLOOKUP(ACM825,$A$879:$F$2635,6,FALSE)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VLOOKUP(ACV825,$A$879:$F$2635,6,FALSE)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VLOOKUP(ADE825,$A$879:$F$2635,6,FALSE)</f>
        <v>70</v>
      </c>
      <c r="ADI825" s="179" t="s">
        <v>69</v>
      </c>
      <c r="ADJ825" s="10">
        <f>ADH825*1.1</f>
        <v>77</v>
      </c>
      <c r="ADL825" s="239"/>
      <c r="ADM825" s="179" t="s">
        <v>89</v>
      </c>
      <c r="ADN825" s="75" t="s">
        <v>183</v>
      </c>
      <c r="ADP825" s="180"/>
      <c r="ADQ825" s="180" t="e">
        <f>VLOOKUP(ADN825,$A$879:$F$2635,6,FALSE)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VLOOKUP(ADW825,$A$879:$F$2635,6,FALSE)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VLOOKUP(AEF825,$A$879:$F$2635,6,FALSE)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VLOOKUP(AEO825,$A$879:$F$2635,6,FALSE)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VLOOKUP(AEX825,$A$879:$F$2635,6,FALSE)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VLOOKUP(AFG825,$A$879:$F$2635,6,FALSE)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VLOOKUP(AFP825,$A$879:$F$2635,6,FALSE)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VLOOKUP(AFY825,$A$879:$F$2635,6,FALSE)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VLOOKUP(AGH825,$A$879:$F$2635,6,FALSE)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VLOOKUP(AGQ825,$A$879:$F$2635,6,FALSE)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VLOOKUP(AGZ825,$A$879:$F$2635,6,FALSE)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VLOOKUP(AHI825,$A$879:$F$2635,6,FALSE)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VLOOKUP(AHR825,$A$879:$F$2635,6,FALSE)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VLOOKUP(AIA825,$A$879:$F$2635,6,FALSE)</f>
        <v>153</v>
      </c>
      <c r="AIE825" s="179" t="s">
        <v>69</v>
      </c>
      <c r="AIF825" s="10">
        <f>AID825*1.1</f>
        <v>168.3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VLOOKUP(AIJ825,$A$879:$F$2635,6,FALSE)</f>
        <v>58</v>
      </c>
      <c r="AIN825" s="179" t="s">
        <v>69</v>
      </c>
      <c r="AIO825" s="10">
        <f>AIM825*1.1</f>
        <v>63.800000000000004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VLOOKUP(AIS825,$A$879:$F$2635,6,FALSE)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VLOOKUP(AJB825,$A$879:$F$2635,6,FALSE)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VLOOKUP(AJK825,$A$879:$F$2635,6,FALSE)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VLOOKUP(AJT825,$A$879:$F$2635,6,FALSE)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VLOOKUP(AKC825,$A$879:$F$2635,6,FALSE)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VLOOKUP(AKL825,$A$879:$F$2635,6,FALSE)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VLOOKUP(AKU825,$A$879:$F$2635,6,FALSE)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VLOOKUP(ALD825,$A$879:$F$2635,6,FALSE)</f>
        <v>58</v>
      </c>
      <c r="ALH825" s="179" t="s">
        <v>69</v>
      </c>
      <c r="ALI825" s="10">
        <f>ALG825*1.1</f>
        <v>63.800000000000004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VLOOKUP(ALM825,$A$879:$F$2635,6,FALSE)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VLOOKUP(ALV825,$A$879:$F$2635,6,FALSE)</f>
        <v>205</v>
      </c>
      <c r="ALZ825" s="179" t="s">
        <v>69</v>
      </c>
      <c r="AMA825" s="10">
        <f>ALY825*1.1</f>
        <v>225.50000000000003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VLOOKUP(AME825,$A$879:$F$2635,6,FALSE)</f>
        <v>153</v>
      </c>
      <c r="AMI825" s="179" t="s">
        <v>69</v>
      </c>
      <c r="AMJ825" s="10">
        <f>AMH825*1.1</f>
        <v>168.3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VLOOKUP(AMN825,$A$879:$F$2635,6,FALSE)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VLOOKUP(AMW825,$A$879:$F$2635,6,FALSE)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VLOOKUP(ANF825,$A$879:$F$2635,6,FALSE)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VLOOKUP(ANO825,$A$879:$F$2635,6,FALSE)</f>
        <v>58</v>
      </c>
      <c r="ANS825" s="179" t="s">
        <v>69</v>
      </c>
      <c r="ANT825" s="10">
        <f>ANR825*1.1</f>
        <v>63.800000000000004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VLOOKUP(ANX825,$A$879:$F$2635,6,FALSE)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VLOOKUP(AOG825,$A$879:$F$2635,6,FALSE)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VLOOKUP(AOP825,$A$879:$F$2635,6,FALSE)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VLOOKUP(AOY825,$A$879:$F$2635,6,FALSE)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VLOOKUP(APH825,$A$879:$F$2635,6,FALSE)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VLOOKUP(APQ825,$A$879:$F$2635,6,FALSE)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VLOOKUP(APZ825,$A$879:$F$2635,6,FALSE)</f>
        <v>614</v>
      </c>
      <c r="AQD825" s="179" t="s">
        <v>69</v>
      </c>
      <c r="AQE825" s="10">
        <f>AQC825*1.1</f>
        <v>675.40000000000009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VLOOKUP(AQI825,$A$879:$F$2635,6,FALSE)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VLOOKUP(AQR825,$A$879:$F$2635,6,FALSE)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VLOOKUP(ARA825,$A$879:$F$2635,6,FALSE)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VLOOKUP(ARJ825,$A$879:$F$2635,6,FALSE)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VLOOKUP(ARS825,$A$879:$F$2635,6,FALSE)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VLOOKUP(ASB825,$A$879:$F$2635,6,FALSE)</f>
        <v>205</v>
      </c>
      <c r="ASF825" s="179" t="s">
        <v>69</v>
      </c>
      <c r="ASG825" s="10">
        <f>ASE825*1.1</f>
        <v>225.50000000000003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VLOOKUP(ASK825,$A$879:$F$2635,6,FALSE)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VLOOKUP(AST825,$A$879:$F$2635,6,FALSE)</f>
        <v>205</v>
      </c>
      <c r="ASX825" s="179" t="s">
        <v>69</v>
      </c>
      <c r="ASY825" s="10">
        <f>ASW825*1.1</f>
        <v>225.50000000000003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VLOOKUP(ATC825,$A$879:$F$2635,6,FALSE)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VLOOKUP(ATL825,$A$879:$F$2635,6,FALSE)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VLOOKUP(ATU825,$A$879:$F$2635,6,FALSE)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VLOOKUP(AUD825,$A$879:$F$2635,6,FALSE)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VLOOKUP(AUM825,$A$879:$F$2635,6,FALSE)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VLOOKUP(AUV825,$A$879:$F$2635,6,FALSE)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VLOOKUP(AVE825,$A$879:$F$2635,6,FALSE)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VLOOKUP(AVN825,$A$879:$F$2635,6,FALSE)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VLOOKUP(AVW825,$A$879:$F$2635,6,FALSE)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VLOOKUP(AWF825,$A$879:$F$2635,6,FALSE)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VLOOKUP(AWO825,$A$879:$F$2635,6,FALSE)</f>
        <v>134</v>
      </c>
      <c r="AWS825" s="179" t="s">
        <v>69</v>
      </c>
      <c r="AWT825" s="10">
        <f>AWR825*1.1</f>
        <v>147.4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VLOOKUP(AWX825,$A$879:$F$2635,6,FALSE)</f>
        <v>153</v>
      </c>
      <c r="AXB825" s="179" t="s">
        <v>69</v>
      </c>
      <c r="AXC825" s="10">
        <f>AXA825*1.1</f>
        <v>168.3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VLOOKUP(AXG825,$A$879:$F$2635,6,FALSE)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VLOOKUP(AXP825,$A$879:$F$2635,6,FALSE)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VLOOKUP(AXY825,$A$879:$F$2635,6,FALSE)</f>
        <v>383</v>
      </c>
      <c r="AYC825" s="179" t="s">
        <v>69</v>
      </c>
      <c r="AYD825" s="10">
        <f>AYB825*1.1</f>
        <v>421.3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VLOOKUP(AYH825,$A$879:$F$2635,6,FALSE)</f>
        <v>70</v>
      </c>
      <c r="AYL825" s="179" t="s">
        <v>69</v>
      </c>
      <c r="AYM825" s="10">
        <f>AYK825*1.1</f>
        <v>77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VLOOKUP(AYQ825,$A$879:$F$2635,6,FALSE)</f>
        <v>614</v>
      </c>
      <c r="AYU825" s="179" t="s">
        <v>69</v>
      </c>
      <c r="AYV825" s="10">
        <f>AYT825*1.1</f>
        <v>675.40000000000009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VLOOKUP(AYZ825,$A$879:$F$2635,6,FALSE)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VLOOKUP(AZI825,$A$879:$F$2635,6,FALSE)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VLOOKUP(AZR825,$A$879:$F$2635,6,FALSE)</f>
        <v>383</v>
      </c>
      <c r="AZV825" s="179" t="s">
        <v>69</v>
      </c>
      <c r="AZW825" s="10">
        <f>AZU825*1.1</f>
        <v>421.3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VLOOKUP(BAA825,$A$879:$F$2635,6,FALSE)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VLOOKUP(BAJ825,$A$879:$F$2635,6,FALSE)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VLOOKUP(BAS825,$A$879:$F$2635,6,FALSE)</f>
        <v>153</v>
      </c>
      <c r="BAW825" s="179" t="s">
        <v>69</v>
      </c>
      <c r="BAX825" s="10">
        <f>BAV825*1.1</f>
        <v>168.3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VLOOKUP(BBB825,$A$879:$F$2635,6,FALSE)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VLOOKUP(BBK825,$A$879:$F$2635,6,FALSE)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VLOOKUP(BBT825,$A$879:$F$2635,6,FALSE)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VLOOKUP(BCC825,$A$879:$F$2635,6,FALSE)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VLOOKUP(BCL825,$A$879:$F$2635,6,FALSE)</f>
        <v>614</v>
      </c>
      <c r="BCP825" s="179" t="s">
        <v>69</v>
      </c>
      <c r="BCQ825" s="10">
        <f>BCO825*1.1</f>
        <v>675.40000000000009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VLOOKUP(BCU825,$A$879:$F$2635,6,FALSE)</f>
        <v>383</v>
      </c>
      <c r="BCY825" s="179" t="s">
        <v>69</v>
      </c>
      <c r="BCZ825" s="10">
        <f>BCX825*1.1</f>
        <v>421.3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VLOOKUP(BDD825,$A$879:$F$2635,6,FALSE)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VLOOKUP(BDM825,$A$879:$F$2635,6,FALSE)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VLOOKUP(BDV825,$A$879:$F$2635,6,FALSE)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VLOOKUP(BEE825,$A$879:$F$2635,6,FALSE)</f>
        <v>58</v>
      </c>
      <c r="BEI825" s="179" t="s">
        <v>69</v>
      </c>
      <c r="BEJ825" s="10">
        <f>BEH825*1.1</f>
        <v>63.800000000000004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VLOOKUP(BEN825,$A$879:$F$2635,6,FALSE)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VLOOKUP(BEW825,$A$879:$F$2635,6,FALSE)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VLOOKUP(BFF825,$A$879:$F$2635,6,FALSE)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VLOOKUP(BFO825,$A$879:$F$2635,6,FALSE)</f>
        <v>383</v>
      </c>
      <c r="BFS825" s="179" t="s">
        <v>69</v>
      </c>
      <c r="BFT825" s="10">
        <f>BFR825*1.1</f>
        <v>421.3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VLOOKUP(BFX825,$A$879:$F$2635,6,FALSE)</f>
        <v>153</v>
      </c>
      <c r="BGB825" s="179" t="s">
        <v>69</v>
      </c>
      <c r="BGC825" s="10">
        <f>BGA825*1.1</f>
        <v>168.3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VLOOKUP(BGG825,$A$879:$F$2635,6,FALSE)</f>
        <v>205</v>
      </c>
      <c r="BGK825" s="179" t="s">
        <v>69</v>
      </c>
      <c r="BGL825" s="10">
        <f>BGJ825*1.1</f>
        <v>225.50000000000003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VLOOKUP(BGP825,$A$879:$F$2635,6,FALSE)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VLOOKUP(BGY825,$A$879:$F$2635,6,FALSE)</f>
        <v>70</v>
      </c>
      <c r="BHC825" s="179" t="s">
        <v>69</v>
      </c>
      <c r="BHD825" s="10">
        <f>BHB825*1.1</f>
        <v>77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2794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2184.8000000000002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1870.6999999999998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1770.2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1965.3000000000002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2605.9500000000003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1911.7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2882.7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3586.3999999999996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1666.8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2548.7000000000003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2944.45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2062.8000000000002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1149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2735.6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1642.0000000000002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2641.9000000000005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1992.3999999999999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2956.2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2209.3000000000002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1880.7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2267.1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1807.4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1843.9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2796.7000000000003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2237.5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2093.6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1586.2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2570.65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1996.2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2210.3000000000002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2324.3000000000002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2367.1999999999998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1190.1999999999998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2103.6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999.4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1469.4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1084.5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3242.3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1226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1781.8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1199.5000000000002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2323.3000000000002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2300.1999999999998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1457.6999999999998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1983.5999999999997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2337.7999999999997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1723.8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920.5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1530.4999999999998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1026.4499999999998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2106.8000000000002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1439.1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1297.8999999999999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1078.3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1828.4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2045.8000000000002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2139.9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2101.5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3152.3999999999996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1694.8999999999999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1422.8999999999999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1509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2063.3000000000002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1754.8999999999999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2343.4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1902.4999999999998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1747.4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2668.7999999999997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1974.6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1308.5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2521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1338.6000000000001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2495.4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1945.3000000000002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2845.3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1590.5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1978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1122.5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1788.4999999999998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804.09999999999991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2425.6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2077.1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1962.6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768.90000000000009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2332.1999999999998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1914.1000000000001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2075.6000000000004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2097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1525.3999999999999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2304.2999999999997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1739.9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1232.6999999999998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1069.5999999999999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1829.6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1740.1999999999998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1736.4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3083.8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2207.8000000000002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2792.7000000000003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1318.4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1575.3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2153.6999999999998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1741.5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2378.2000000000003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1882.1999999999998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2338.9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1868.9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VLOOKUP(B827,$A$879:$F$2635,6,FALSE)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VLOOKUP(K827,$A$879:$F$2635,6,FALSE)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VLOOKUP(T827,$A$879:$F$2635,6,FALSE)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VLOOKUP(AC827,$A$879:$F$2635,6,FALSE)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VLOOKUP(AL827,$A$879:$F$2635,6,FALSE)</f>
        <v>299</v>
      </c>
      <c r="AP827" s="179" t="s">
        <v>61</v>
      </c>
      <c r="AQ827" s="10">
        <f>AO827*1.5*AN827</f>
        <v>448.5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VLOOKUP(AU827,$A$879:$F$2635,6,FALSE)</f>
        <v>93</v>
      </c>
      <c r="AY827" s="179" t="s">
        <v>61</v>
      </c>
      <c r="AZ827" s="10">
        <f>AX827*1.5*AW827</f>
        <v>139.5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VLOOKUP(BD827,$A$879:$F$2635,6,FALSE)</f>
        <v>116</v>
      </c>
      <c r="BH827" s="179" t="s">
        <v>61</v>
      </c>
      <c r="BI827" s="10">
        <f>BG827*1.5*BF827</f>
        <v>174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VLOOKUP(BM827,$A$879:$F$2635,6,FALSE)</f>
        <v>219</v>
      </c>
      <c r="BQ827" s="179" t="s">
        <v>61</v>
      </c>
      <c r="BR827" s="10">
        <f>BP827*1.5*BO827</f>
        <v>328.5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VLOOKUP(BV827,$A$879:$F$2635,6,FALSE)</f>
        <v>219</v>
      </c>
      <c r="BZ827" s="179" t="s">
        <v>61</v>
      </c>
      <c r="CA827" s="10">
        <f>BY827*1.5*BX827</f>
        <v>328.5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VLOOKUP(CE827,$A$879:$F$2635,6,FALSE)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3323</v>
      </c>
      <c r="CP827" s="248">
        <f>IF(CO827="Kopman",1.6,1)</f>
        <v>1</v>
      </c>
      <c r="CQ827" s="180">
        <f>VLOOKUP(CN827,$A$879:$F$2635,6,FALSE)</f>
        <v>110</v>
      </c>
      <c r="CR827" s="179" t="s">
        <v>61</v>
      </c>
      <c r="CS827" s="10">
        <f>CQ827*1.5*CP827</f>
        <v>165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VLOOKUP(CW827,$A$879:$F$2635,6,FALSE)</f>
        <v>356</v>
      </c>
      <c r="DA827" s="179" t="s">
        <v>61</v>
      </c>
      <c r="DB827" s="10">
        <f>CZ827*1.5*CY827</f>
        <v>854.40000000000009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VLOOKUP(DF827,$A$879:$F$2635,6,FALSE)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VLOOKUP(DO827,$A$879:$F$2635,6,FALSE)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VLOOKUP(DX827,$A$879:$F$2635,6,FALSE)</f>
        <v>299</v>
      </c>
      <c r="EB827" s="179" t="s">
        <v>61</v>
      </c>
      <c r="EC827" s="10">
        <f>EA827*1.5*DZ827</f>
        <v>448.5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VLOOKUP(EG827,$A$879:$F$2635,6,FALSE)</f>
        <v>356</v>
      </c>
      <c r="EK827" s="179" t="s">
        <v>61</v>
      </c>
      <c r="EL827" s="10">
        <f>EJ827*1.5*EI827</f>
        <v>534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VLOOKUP(EP827,$A$879:$F$2635,6,FALSE)</f>
        <v>356</v>
      </c>
      <c r="ET827" s="179" t="s">
        <v>61</v>
      </c>
      <c r="EU827" s="10">
        <f>ES827*1.5*ER827</f>
        <v>534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VLOOKUP(EY827,$A$879:$F$2635,6,FALSE)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VLOOKUP(FH827,$A$879:$F$2635,6,FALSE)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VLOOKUP(FQ827,$A$879:$F$2635,6,FALSE)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VLOOKUP(FZ827,$A$879:$F$2635,6,FALSE)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VLOOKUP(GI827,$A$879:$F$2635,6,FALSE)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VLOOKUP(GR827,$A$879:$F$2635,6,FALSE)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VLOOKUP(HA827,$A$879:$F$2635,6,FALSE)</f>
        <v>102</v>
      </c>
      <c r="HE827" s="179" t="s">
        <v>61</v>
      </c>
      <c r="HF827" s="10">
        <f>HD827*1.5*HC827</f>
        <v>244.8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VLOOKUP(HJ827,$A$879:$F$2635,6,FALSE)</f>
        <v>356</v>
      </c>
      <c r="HN827" s="179" t="s">
        <v>61</v>
      </c>
      <c r="HO827" s="10">
        <f>HM827*1.5*HL827</f>
        <v>534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VLOOKUP(HS827,$A$879:$F$2635,6,FALSE)</f>
        <v>116</v>
      </c>
      <c r="HW827" s="179" t="s">
        <v>61</v>
      </c>
      <c r="HX827" s="10">
        <f>HV827*1.5*HU827</f>
        <v>278.40000000000003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VLOOKUP(IB827,$A$879:$F$2635,6,FALSE)</f>
        <v>102</v>
      </c>
      <c r="IF827" s="179" t="s">
        <v>61</v>
      </c>
      <c r="IG827" s="10">
        <f>IE827*1.5*ID827</f>
        <v>153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VLOOKUP(IK827,$A$879:$F$2635,6,FALSE)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VLOOKUP(IT827,$A$879:$F$2635,6,FALSE)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VLOOKUP(JC827,$A$879:$F$2635,6,FALSE)</f>
        <v>78</v>
      </c>
      <c r="JG827" s="179" t="s">
        <v>61</v>
      </c>
      <c r="JH827" s="10">
        <f>JF827*1.5*JE827</f>
        <v>117</v>
      </c>
      <c r="JI827" s="10"/>
      <c r="JJ827" s="233"/>
      <c r="JK827" s="179" t="s">
        <v>90</v>
      </c>
      <c r="JL827" s="360" t="s">
        <v>3323</v>
      </c>
      <c r="JN827" s="248">
        <f>IF(JM827="Kopman",1.6,1)</f>
        <v>1</v>
      </c>
      <c r="JO827" s="180">
        <f>VLOOKUP(JL827,$A$879:$F$2635,6,FALSE)</f>
        <v>110</v>
      </c>
      <c r="JP827" s="179" t="s">
        <v>61</v>
      </c>
      <c r="JQ827" s="10">
        <f>JO827*1.5*JN827</f>
        <v>165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VLOOKUP(JU827,$A$879:$F$2635,6,FALSE)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VLOOKUP(KD827,$A$879:$F$2635,6,FALSE)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VLOOKUP(KM827,$A$879:$F$2635,6,FALSE)</f>
        <v>116</v>
      </c>
      <c r="KQ827" s="179" t="s">
        <v>61</v>
      </c>
      <c r="KR827" s="10">
        <f>KP827*1.5*KO827</f>
        <v>174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VLOOKUP(KV827,$A$879:$F$2635,6,FALSE)</f>
        <v>356</v>
      </c>
      <c r="KZ827" s="179" t="s">
        <v>61</v>
      </c>
      <c r="LA827" s="10">
        <f>KY827*1.5*KX827</f>
        <v>534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VLOOKUP(LE827,$A$879:$F$2635,6,FALSE)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VLOOKUP(LN827,$A$879:$F$2635,6,FALSE)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VLOOKUP(LW827,$A$879:$F$2635,6,FALSE)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VLOOKUP(MF827,$A$879:$F$2635,6,FALSE)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VLOOKUP(MO827,$A$879:$F$2635,6,FALSE)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VLOOKUP(MX827,$A$879:$F$2635,6,FALSE)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VLOOKUP(NG827,$A$879:$F$2635,6,FALSE)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VLOOKUP(NP827,$A$879:$F$2635,6,FALSE)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VLOOKUP(NY827,$A$879:$F$2635,6,FALSE)</f>
        <v>356</v>
      </c>
      <c r="OC827" s="179" t="s">
        <v>61</v>
      </c>
      <c r="OD827" s="10">
        <f>OB827*1.5*OA827</f>
        <v>534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VLOOKUP(OH827,$A$879:$F$2635,6,FALSE)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VLOOKUP(OQ827,$A$879:$F$2635,6,FALSE)</f>
        <v>27</v>
      </c>
      <c r="OU827" s="179" t="s">
        <v>61</v>
      </c>
      <c r="OV827" s="10">
        <f>OT827*1.5*OS827</f>
        <v>40.5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VLOOKUP(OZ827,$A$879:$F$2635,6,FALSE)</f>
        <v>116</v>
      </c>
      <c r="PD827" s="179" t="s">
        <v>61</v>
      </c>
      <c r="PE827" s="10">
        <f>PC827*1.5*PB827</f>
        <v>174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VLOOKUP(PI827,$A$879:$F$2635,6,FALSE)</f>
        <v>356</v>
      </c>
      <c r="PM827" s="179" t="s">
        <v>61</v>
      </c>
      <c r="PN827" s="10">
        <f>PL827*1.5*PK827</f>
        <v>534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VLOOKUP(PR827,$A$879:$F$2635,6,FALSE)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3323</v>
      </c>
      <c r="QC827" s="248">
        <f>IF(QB827="Kopman",1.6,1)</f>
        <v>1</v>
      </c>
      <c r="QD827" s="180">
        <f>VLOOKUP(QA827,$A$879:$F$2635,6,FALSE)</f>
        <v>110</v>
      </c>
      <c r="QE827" s="179" t="s">
        <v>61</v>
      </c>
      <c r="QF827" s="10">
        <f>QD827*1.5*QC827</f>
        <v>165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VLOOKUP(QJ827,$A$879:$F$2635,6,FALSE)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VLOOKUP(QS827,$A$879:$F$2635,6,FALSE)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VLOOKUP(RB827,$A$879:$F$2635,6,FALSE)</f>
        <v>185</v>
      </c>
      <c r="RF827" s="179" t="s">
        <v>61</v>
      </c>
      <c r="RG827" s="10">
        <f>RE827*1.5*RD827</f>
        <v>277.5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VLOOKUP(RK827,$A$879:$F$2635,6,FALSE)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VLOOKUP(RT827,$A$879:$F$2635,6,FALSE)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VLOOKUP(SC827,$A$879:$F$2635,6,FALSE)</f>
        <v>102</v>
      </c>
      <c r="SG827" s="179" t="s">
        <v>61</v>
      </c>
      <c r="SH827" s="10">
        <f>SF827*1.5*SE827</f>
        <v>153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VLOOKUP(SL827,$A$879:$F$2635,6,FALSE)</f>
        <v>204</v>
      </c>
      <c r="SP827" s="179" t="s">
        <v>61</v>
      </c>
      <c r="SQ827" s="10">
        <f>SO827*1.5*SN827</f>
        <v>489.6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VLOOKUP(SU827,$A$879:$F$2635,6,FALSE)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VLOOKUP(TD827,$A$879:$F$2635,6,FALSE)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VLOOKUP(TM827,$A$879:$F$2635,6,FALSE)</f>
        <v>191</v>
      </c>
      <c r="TQ827" s="179" t="s">
        <v>61</v>
      </c>
      <c r="TR827" s="10">
        <f>TP827*1.5*TO827</f>
        <v>286.5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VLOOKUP(TV827,$A$879:$F$2635,6,FALSE)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VLOOKUP(UE827,$A$879:$F$2635,6,FALSE)</f>
        <v>191</v>
      </c>
      <c r="UI827" s="179" t="s">
        <v>61</v>
      </c>
      <c r="UJ827" s="10">
        <f>UH827*1.5*UG827</f>
        <v>286.5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VLOOKUP(UN827,$A$879:$F$2635,6,FALSE)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VLOOKUP(UW827,$A$879:$F$2635,6,FALSE)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VLOOKUP(VF827,$A$879:$F$2635,6,FALSE)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VLOOKUP(VO827,$A$879:$F$2635,6,FALSE)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VLOOKUP(VX827,$A$879:$F$2635,6,FALSE)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VLOOKUP(WG827,$A$879:$F$2635,6,FALSE)</f>
        <v>356</v>
      </c>
      <c r="WK827" s="179" t="s">
        <v>61</v>
      </c>
      <c r="WL827" s="10">
        <f>WJ827*1.5*WI827</f>
        <v>534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VLOOKUP(WP827,$A$879:$F$2635,6,FALSE)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VLOOKUP(WY827,$A$879:$F$2635,6,FALSE)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VLOOKUP(XH827,$A$879:$F$2635,6,FALSE)</f>
        <v>191</v>
      </c>
      <c r="XL827" s="179" t="s">
        <v>61</v>
      </c>
      <c r="XM827" s="10">
        <f>XK827*1.5*XJ827</f>
        <v>286.5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VLOOKUP(XQ827,$A$879:$F$2635,6,FALSE)</f>
        <v>153</v>
      </c>
      <c r="XU827" s="179" t="s">
        <v>61</v>
      </c>
      <c r="XV827" s="10">
        <f>XT827*1.5*XS827</f>
        <v>229.5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VLOOKUP(XZ827,$A$879:$F$2635,6,FALSE)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VLOOKUP(YI827,$A$879:$F$2635,6,FALSE)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VLOOKUP(YR827,$A$879:$F$2635,6,FALSE)</f>
        <v>356</v>
      </c>
      <c r="YV827" s="179" t="s">
        <v>61</v>
      </c>
      <c r="YW827" s="10">
        <f>YU827*1.5*YT827</f>
        <v>534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VLOOKUP(ZA827,$A$879:$F$2635,6,FALSE)</f>
        <v>116</v>
      </c>
      <c r="ZE827" s="179" t="s">
        <v>61</v>
      </c>
      <c r="ZF827" s="10">
        <f>ZD827*1.5*ZC827</f>
        <v>174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VLOOKUP(ZJ827,$A$879:$F$2635,6,FALSE)</f>
        <v>116</v>
      </c>
      <c r="ZN827" s="179" t="s">
        <v>61</v>
      </c>
      <c r="ZO827" s="10">
        <f>ZM827*1.5*ZL827</f>
        <v>174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VLOOKUP(ZS827,$A$879:$F$2635,6,FALSE)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VLOOKUP(AAB827,$A$879:$F$2635,6,FALSE)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VLOOKUP(AAK827,$A$879:$F$2635,6,FALSE)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VLOOKUP(AAT827,$A$879:$F$2635,6,FALSE)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VLOOKUP(ABC827,$A$879:$F$2635,6,FALSE)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VLOOKUP(ABL827,$A$879:$F$2635,6,FALSE)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VLOOKUP(ABU827,$A$879:$F$2635,6,FALSE)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VLOOKUP(ACD827,$A$879:$F$2635,6,FALSE)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VLOOKUP(ACM827,$A$879:$F$2635,6,FALSE)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VLOOKUP(ACV827,$A$879:$F$2635,6,FALSE)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VLOOKUP(ADE827,$A$879:$F$2635,6,FALSE)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VLOOKUP(ADN827,$A$879:$F$2635,6,FALSE)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VLOOKUP(ADW827,$A$879:$F$2635,6,FALSE)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VLOOKUP(AEF827,$A$879:$F$2635,6,FALSE)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VLOOKUP(AEO827,$A$879:$F$2635,6,FALSE)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VLOOKUP(AEX827,$A$879:$F$2635,6,FALSE)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VLOOKUP(AFG827,$A$879:$F$2635,6,FALSE)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VLOOKUP(AFP827,$A$879:$F$2635,6,FALSE)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VLOOKUP(AFY827,$A$879:$F$2635,6,FALSE)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VLOOKUP(AGH827,$A$879:$F$2635,6,FALSE)</f>
        <v>116</v>
      </c>
      <c r="AGL827" s="179" t="s">
        <v>61</v>
      </c>
      <c r="AGM827" s="10">
        <f>AGK827*1.5*AGJ827</f>
        <v>174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VLOOKUP(AGQ827,$A$879:$F$2635,6,FALSE)</f>
        <v>191</v>
      </c>
      <c r="AGU827" s="179" t="s">
        <v>61</v>
      </c>
      <c r="AGV827" s="10">
        <f>AGT827*1.5*AGS827</f>
        <v>286.5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VLOOKUP(AGZ827,$A$879:$F$2635,6,FALSE)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VLOOKUP(AHI827,$A$879:$F$2635,6,FALSE)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VLOOKUP(AHR827,$A$879:$F$2635,6,FALSE)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VLOOKUP(AIA827,$A$879:$F$2635,6,FALSE)</f>
        <v>116</v>
      </c>
      <c r="AIE827" s="179" t="s">
        <v>61</v>
      </c>
      <c r="AIF827" s="10">
        <f>AID827*1.5*AIC827</f>
        <v>174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VLOOKUP(AIJ827,$A$879:$F$2635,6,FALSE)</f>
        <v>191</v>
      </c>
      <c r="AIN827" s="179" t="s">
        <v>61</v>
      </c>
      <c r="AIO827" s="10">
        <f>AIM827*1.5*AIL827</f>
        <v>286.5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VLOOKUP(AIS827,$A$879:$F$2635,6,FALSE)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VLOOKUP(AJB827,$A$879:$F$2635,6,FALSE)</f>
        <v>56</v>
      </c>
      <c r="AJF827" s="179" t="s">
        <v>61</v>
      </c>
      <c r="AJG827" s="10">
        <f>AJE827*1.5*AJD827</f>
        <v>84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VLOOKUP(AJK827,$A$879:$F$2635,6,FALSE)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VLOOKUP(AJT827,$A$879:$F$2635,6,FALSE)</f>
        <v>78</v>
      </c>
      <c r="AJX827" s="179" t="s">
        <v>61</v>
      </c>
      <c r="AJY827" s="10">
        <f>AJW827*1.5*AJV827</f>
        <v>117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VLOOKUP(AKC827,$A$879:$F$2635,6,FALSE)</f>
        <v>116</v>
      </c>
      <c r="AKG827" s="179" t="s">
        <v>61</v>
      </c>
      <c r="AKH827" s="10">
        <f>AKF827*1.5*AKE827</f>
        <v>174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VLOOKUP(AKL827,$A$879:$F$2635,6,FALSE)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VLOOKUP(AKU827,$A$879:$F$2635,6,FALSE)</f>
        <v>356</v>
      </c>
      <c r="AKY827" s="179" t="s">
        <v>61</v>
      </c>
      <c r="AKZ827" s="10">
        <f>AKX827*1.5*AKW827</f>
        <v>534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VLOOKUP(ALD827,$A$879:$F$2635,6,FALSE)</f>
        <v>204</v>
      </c>
      <c r="ALH827" s="179" t="s">
        <v>61</v>
      </c>
      <c r="ALI827" s="10">
        <f>ALG827*1.5*ALF827</f>
        <v>306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VLOOKUP(ALM827,$A$879:$F$2635,6,FALSE)</f>
        <v>299</v>
      </c>
      <c r="ALQ827" s="179" t="s">
        <v>61</v>
      </c>
      <c r="ALR827" s="10">
        <f>ALP827*1.5*ALO827</f>
        <v>717.6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VLOOKUP(ALV827,$A$879:$F$2635,6,FALSE)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VLOOKUP(AME827,$A$879:$F$2635,6,FALSE)</f>
        <v>114</v>
      </c>
      <c r="AMI827" s="179" t="s">
        <v>61</v>
      </c>
      <c r="AMJ827" s="10">
        <f>AMH827*1.5*AMG827</f>
        <v>171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VLOOKUP(AMN827,$A$879:$F$2635,6,FALSE)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VLOOKUP(AMW827,$A$879:$F$2635,6,FALSE)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VLOOKUP(ANF827,$A$879:$F$2635,6,FALSE)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VLOOKUP(ANO827,$A$879:$F$2635,6,FALSE)</f>
        <v>116</v>
      </c>
      <c r="ANS827" s="179" t="s">
        <v>61</v>
      </c>
      <c r="ANT827" s="10">
        <f>ANR827*1.5*ANQ827</f>
        <v>174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VLOOKUP(ANX827,$A$879:$F$2635,6,FALSE)</f>
        <v>191</v>
      </c>
      <c r="AOB827" s="179" t="s">
        <v>61</v>
      </c>
      <c r="AOC827" s="10">
        <f>AOA827*1.5*ANZ827</f>
        <v>286.5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VLOOKUP(AOG827,$A$879:$F$2635,6,FALSE)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VLOOKUP(AOP827,$A$879:$F$2635,6,FALSE)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VLOOKUP(AOY827,$A$879:$F$2635,6,FALSE)</f>
        <v>185</v>
      </c>
      <c r="APC827" s="179" t="s">
        <v>61</v>
      </c>
      <c r="APD827" s="10">
        <f>APB827*1.5*APA827</f>
        <v>277.5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VLOOKUP(APH827,$A$879:$F$2635,6,FALSE)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VLOOKUP(APQ827,$A$879:$F$2635,6,FALSE)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VLOOKUP(APZ827,$A$879:$F$2635,6,FALSE)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VLOOKUP(AQI827,$A$879:$F$2635,6,FALSE)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VLOOKUP(AQR827,$A$879:$F$2635,6,FALSE)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VLOOKUP(ARA827,$A$879:$F$2635,6,FALSE)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VLOOKUP(ARJ827,$A$879:$F$2635,6,FALSE)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VLOOKUP(ARS827,$A$879:$F$2635,6,FALSE)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VLOOKUP(ASB827,$A$879:$F$2635,6,FALSE)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VLOOKUP(ASK827,$A$879:$F$2635,6,FALSE)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VLOOKUP(AST827,$A$879:$F$2635,6,FALSE)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VLOOKUP(ATC827,$A$879:$F$2635,6,FALSE)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VLOOKUP(ATL827,$A$879:$F$2635,6,FALSE)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VLOOKUP(ATU827,$A$879:$F$2635,6,FALSE)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VLOOKUP(AUD827,$A$879:$F$2635,6,FALSE)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VLOOKUP(AUM827,$A$879:$F$2635,6,FALSE)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VLOOKUP(AUV827,$A$879:$F$2635,6,FALSE)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VLOOKUP(AVE827,$A$879:$F$2635,6,FALSE)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VLOOKUP(AVN827,$A$879:$F$2635,6,FALSE)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VLOOKUP(AVW827,$A$879:$F$2635,6,FALSE)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VLOOKUP(AWF827,$A$879:$F$2635,6,FALSE)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VLOOKUP(AWO827,$A$879:$F$2635,6,FALSE)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VLOOKUP(AWX827,$A$879:$F$2635,6,FALSE)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VLOOKUP(AXG827,$A$879:$F$2635,6,FALSE)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VLOOKUP(AXP827,$A$879:$F$2635,6,FALSE)</f>
        <v>111</v>
      </c>
      <c r="AXT827" s="179" t="s">
        <v>61</v>
      </c>
      <c r="AXU827" s="10">
        <f>AXS827*1.5*AXR827</f>
        <v>166.5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VLOOKUP(AXY827,$A$879:$F$2635,6,FALSE)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VLOOKUP(AYH827,$A$879:$F$2635,6,FALSE)</f>
        <v>153</v>
      </c>
      <c r="AYL827" s="179" t="s">
        <v>61</v>
      </c>
      <c r="AYM827" s="10">
        <f>AYK827*1.5*AYJ827</f>
        <v>229.5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VLOOKUP(AYQ827,$A$879:$F$2635,6,FALSE)</f>
        <v>116</v>
      </c>
      <c r="AYU827" s="179" t="s">
        <v>61</v>
      </c>
      <c r="AYV827" s="10">
        <f>AYT827*1.5*AYS827</f>
        <v>174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VLOOKUP(AYZ827,$A$879:$F$2635,6,FALSE)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VLOOKUP(AZI827,$A$879:$F$2635,6,FALSE)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VLOOKUP(AZR827,$A$879:$F$2635,6,FALSE)</f>
        <v>153</v>
      </c>
      <c r="AZV827" s="179" t="s">
        <v>61</v>
      </c>
      <c r="AZW827" s="10">
        <f>AZU827*1.5*AZT827</f>
        <v>229.5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VLOOKUP(BAA827,$A$879:$F$2635,6,FALSE)</f>
        <v>356</v>
      </c>
      <c r="BAE827" s="179" t="s">
        <v>61</v>
      </c>
      <c r="BAF827" s="10">
        <f>BAD827*1.5*BAC827</f>
        <v>534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VLOOKUP(BAJ827,$A$879:$F$2635,6,FALSE)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VLOOKUP(BAS827,$A$879:$F$2635,6,FALSE)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VLOOKUP(BBB827,$A$879:$F$2635,6,FALSE)</f>
        <v>78</v>
      </c>
      <c r="BBF827" s="179" t="s">
        <v>61</v>
      </c>
      <c r="BBG827" s="10">
        <f>BBE827*1.5*BBD827</f>
        <v>117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VLOOKUP(BBK827,$A$879:$F$2635,6,FALSE)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VLOOKUP(BBT827,$A$879:$F$2635,6,FALSE)</f>
        <v>299</v>
      </c>
      <c r="BBX827" s="179" t="s">
        <v>61</v>
      </c>
      <c r="BBY827" s="10">
        <f>BBW827*1.5*BBV827</f>
        <v>448.5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VLOOKUP(BCC827,$A$879:$F$2635,6,FALSE)</f>
        <v>356</v>
      </c>
      <c r="BCG827" s="179" t="s">
        <v>61</v>
      </c>
      <c r="BCH827" s="10">
        <f>BCF827*1.5*BCE827</f>
        <v>534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VLOOKUP(BCL827,$A$879:$F$2635,6,FALSE)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VLOOKUP(BCU827,$A$879:$F$2635,6,FALSE)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VLOOKUP(BDD827,$A$879:$F$2635,6,FALSE)</f>
        <v>356</v>
      </c>
      <c r="BDH827" s="179" t="s">
        <v>61</v>
      </c>
      <c r="BDI827" s="10">
        <f>BDG827*1.5*BDF827</f>
        <v>534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VLOOKUP(BDM827,$A$879:$F$2635,6,FALSE)</f>
        <v>299</v>
      </c>
      <c r="BDQ827" s="179" t="s">
        <v>61</v>
      </c>
      <c r="BDR827" s="10">
        <f>BDP827*1.5*BDO827</f>
        <v>448.5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VLOOKUP(BDV827,$A$879:$F$2635,6,FALSE)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VLOOKUP(BEE827,$A$879:$F$2635,6,FALSE)</f>
        <v>116</v>
      </c>
      <c r="BEI827" s="179" t="s">
        <v>61</v>
      </c>
      <c r="BEJ827" s="10">
        <f>BEH827*1.5*BEG827</f>
        <v>174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VLOOKUP(BEN827,$A$879:$F$2635,6,FALSE)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VLOOKUP(BEW827,$A$879:$F$2635,6,FALSE)</f>
        <v>121</v>
      </c>
      <c r="BFA827" s="179" t="s">
        <v>61</v>
      </c>
      <c r="BFB827" s="10">
        <f>BEZ827*1.5*BEY827</f>
        <v>181.5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VLOOKUP(BFF827,$A$879:$F$2635,6,FALSE)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VLOOKUP(BFO827,$A$879:$F$2635,6,FALSE)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VLOOKUP(BFX827,$A$879:$F$2635,6,FALSE)</f>
        <v>102</v>
      </c>
      <c r="BGB827" s="179" t="s">
        <v>61</v>
      </c>
      <c r="BGC827" s="10">
        <f>BGA827*1.5*BFZ827</f>
        <v>153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VLOOKUP(BGG827,$A$879:$F$2635,6,FALSE)</f>
        <v>185</v>
      </c>
      <c r="BGK827" s="179" t="s">
        <v>61</v>
      </c>
      <c r="BGL827" s="10">
        <f>BGJ827*1.5*BGI827</f>
        <v>277.5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VLOOKUP(BGP827,$A$879:$F$2635,6,FALSE)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VLOOKUP(BGY827,$A$879:$F$2635,6,FALSE)</f>
        <v>204</v>
      </c>
      <c r="BHC827" s="179" t="s">
        <v>61</v>
      </c>
      <c r="BHD827" s="10">
        <f>BHB827*1.5*BHA827</f>
        <v>306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VLOOKUP(B828,$A$879:$F$2635,6,FALSE)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VLOOKUP(K828,$A$879:$F$2635,6,FALSE)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VLOOKUP(T828,$A$879:$F$2635,6,FALSE)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VLOOKUP(AC828,$A$879:$F$2635,6,FALSE)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VLOOKUP(AL828,$A$879:$F$2635,6,FALSE)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VLOOKUP(AU828,$A$879:$F$2635,6,FALSE)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3323</v>
      </c>
      <c r="BF828" s="180"/>
      <c r="BG828" s="180">
        <f>VLOOKUP(BD828,$A$879:$F$2635,6,FALSE)</f>
        <v>110</v>
      </c>
      <c r="BH828" s="179" t="s">
        <v>63</v>
      </c>
      <c r="BI828" s="10">
        <f>BG828*1.4</f>
        <v>154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VLOOKUP(BM828,$A$879:$F$2635,6,FALSE)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VLOOKUP(BV828,$A$879:$F$2635,6,FALSE)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VLOOKUP(CE828,$A$879:$F$2635,6,FALSE)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VLOOKUP(CN828,$A$879:$F$2635,6,FALSE)</f>
        <v>116</v>
      </c>
      <c r="CR828" s="179" t="s">
        <v>63</v>
      </c>
      <c r="CS828" s="10">
        <f>CQ828*1.4</f>
        <v>162.39999999999998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VLOOKUP(CW828,$A$879:$F$2635,6,FALSE)</f>
        <v>78</v>
      </c>
      <c r="DA828" s="179" t="s">
        <v>63</v>
      </c>
      <c r="DB828" s="10">
        <f>CZ828*1.4</f>
        <v>109.19999999999999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VLOOKUP(DF828,$A$879:$F$2635,6,FALSE)</f>
        <v>299</v>
      </c>
      <c r="DJ828" s="179" t="s">
        <v>63</v>
      </c>
      <c r="DK828" s="10">
        <f>DI828*1.4</f>
        <v>418.59999999999997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VLOOKUP(DO828,$A$879:$F$2635,6,FALSE)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VLOOKUP(DX828,$A$879:$F$2635,6,FALSE)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3323</v>
      </c>
      <c r="EI828" s="180"/>
      <c r="EJ828" s="180">
        <f>VLOOKUP(EG828,$A$879:$F$2635,6,FALSE)</f>
        <v>110</v>
      </c>
      <c r="EK828" s="179" t="s">
        <v>63</v>
      </c>
      <c r="EL828" s="10">
        <f>EJ828*1.4</f>
        <v>154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VLOOKUP(EP828,$A$879:$F$2635,6,FALSE)</f>
        <v>102</v>
      </c>
      <c r="ET828" s="179" t="s">
        <v>63</v>
      </c>
      <c r="EU828" s="10">
        <f>ES828*1.4</f>
        <v>142.79999999999998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VLOOKUP(EY828,$A$879:$F$2635,6,FALSE)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VLOOKUP(FH828,$A$879:$F$2635,6,FALSE)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VLOOKUP(FQ828,$A$879:$F$2635,6,FALSE)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VLOOKUP(FZ828,$A$879:$F$2635,6,FALSE)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VLOOKUP(GI828,$A$879:$F$2635,6,FALSE)</f>
        <v>116</v>
      </c>
      <c r="GM828" s="179" t="s">
        <v>63</v>
      </c>
      <c r="GN828" s="10">
        <f>GL828*1.4</f>
        <v>162.39999999999998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VLOOKUP(GR828,$A$879:$F$2635,6,FALSE)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VLOOKUP(HA828,$A$879:$F$2635,6,FALSE)</f>
        <v>185</v>
      </c>
      <c r="HE828" s="179" t="s">
        <v>63</v>
      </c>
      <c r="HF828" s="10">
        <f>HD828*1.4</f>
        <v>259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VLOOKUP(HJ828,$A$879:$F$2635,6,FALSE)</f>
        <v>116</v>
      </c>
      <c r="HN828" s="179" t="s">
        <v>63</v>
      </c>
      <c r="HO828" s="10">
        <f>HM828*1.4</f>
        <v>162.39999999999998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VLOOKUP(HS828,$A$879:$F$2635,6,FALSE)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VLOOKUP(IB828,$A$879:$F$2635,6,FALSE)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VLOOKUP(IK828,$A$879:$F$2635,6,FALSE)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VLOOKUP(IT828,$A$879:$F$2635,6,FALSE)</f>
        <v>356</v>
      </c>
      <c r="IX828" s="179" t="s">
        <v>63</v>
      </c>
      <c r="IY828" s="10">
        <f>IW828*1.4</f>
        <v>498.4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VLOOKUP(JC828,$A$879:$F$2635,6,FALSE)</f>
        <v>93</v>
      </c>
      <c r="JG828" s="179" t="s">
        <v>63</v>
      </c>
      <c r="JH828" s="10">
        <f>JF828*1.4</f>
        <v>130.19999999999999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VLOOKUP(JL828,$A$879:$F$2635,6,FALSE)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VLOOKUP(JU828,$A$879:$F$2635,6,FALSE)</f>
        <v>356</v>
      </c>
      <c r="JY828" s="179" t="s">
        <v>63</v>
      </c>
      <c r="JZ828" s="10">
        <f>JX828*1.4</f>
        <v>498.4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VLOOKUP(KD828,$A$879:$F$2635,6,FALSE)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VLOOKUP(KM828,$A$879:$F$2635,6,FALSE)</f>
        <v>299</v>
      </c>
      <c r="KQ828" s="179" t="s">
        <v>63</v>
      </c>
      <c r="KR828" s="10">
        <f>KP828*1.4</f>
        <v>418.59999999999997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VLOOKUP(KV828,$A$879:$F$2635,6,FALSE)</f>
        <v>27</v>
      </c>
      <c r="KZ828" s="179" t="s">
        <v>63</v>
      </c>
      <c r="LA828" s="10">
        <f>KY828*1.4</f>
        <v>37.799999999999997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VLOOKUP(LE828,$A$879:$F$2635,6,FALSE)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VLOOKUP(LN828,$A$879:$F$2635,6,FALSE)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VLOOKUP(LW828,$A$879:$F$2635,6,FALSE)</f>
        <v>27</v>
      </c>
      <c r="MA828" s="179" t="s">
        <v>63</v>
      </c>
      <c r="MB828" s="10">
        <f>LZ828*1.4</f>
        <v>37.799999999999997</v>
      </c>
      <c r="MC828" s="10"/>
      <c r="MD828" s="233"/>
      <c r="ME828" s="179" t="s">
        <v>91</v>
      </c>
      <c r="MF828" s="360" t="s">
        <v>3323</v>
      </c>
      <c r="MH828" s="180"/>
      <c r="MI828" s="180">
        <f>VLOOKUP(MF828,$A$879:$F$2635,6,FALSE)</f>
        <v>110</v>
      </c>
      <c r="MJ828" s="179" t="s">
        <v>63</v>
      </c>
      <c r="MK828" s="10">
        <f>MI828*1.4</f>
        <v>154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VLOOKUP(MO828,$A$879:$F$2635,6,FALSE)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VLOOKUP(MX828,$A$879:$F$2635,6,FALSE)</f>
        <v>299</v>
      </c>
      <c r="NB828" s="179" t="s">
        <v>63</v>
      </c>
      <c r="NC828" s="10">
        <f>NA828*1.4</f>
        <v>418.59999999999997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VLOOKUP(NG828,$A$879:$F$2635,6,FALSE)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VLOOKUP(NP828,$A$879:$F$2635,6,FALSE)</f>
        <v>204</v>
      </c>
      <c r="NT828" s="179" t="s">
        <v>63</v>
      </c>
      <c r="NU828" s="10">
        <f>NS828*1.4</f>
        <v>285.59999999999997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VLOOKUP(NY828,$A$879:$F$2635,6,FALSE)</f>
        <v>299</v>
      </c>
      <c r="OC828" s="179" t="s">
        <v>63</v>
      </c>
      <c r="OD828" s="10">
        <f>OB828*1.4</f>
        <v>418.59999999999997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VLOOKUP(OH828,$A$879:$F$2635,6,FALSE)</f>
        <v>153</v>
      </c>
      <c r="OL828" s="179" t="s">
        <v>63</v>
      </c>
      <c r="OM828" s="10">
        <f>OK828*1.4</f>
        <v>214.2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VLOOKUP(OQ828,$A$879:$F$2635,6,FALSE)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VLOOKUP(OZ828,$A$879:$F$2635,6,FALSE)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VLOOKUP(PI828,$A$879:$F$2635,6,FALSE)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VLOOKUP(PR828,$A$879:$F$2635,6,FALSE)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VLOOKUP(QA828,$A$879:$F$2635,6,FALSE)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VLOOKUP(QJ828,$A$879:$F$2635,6,FALSE)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VLOOKUP(QS828,$A$879:$F$2635,6,FALSE)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VLOOKUP(RB828,$A$879:$F$2635,6,FALSE)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VLOOKUP(RK828,$A$879:$F$2635,6,FALSE)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VLOOKUP(RT828,$A$879:$F$2635,6,FALSE)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VLOOKUP(SC828,$A$879:$F$2635,6,FALSE)</f>
        <v>56</v>
      </c>
      <c r="SG828" s="179" t="s">
        <v>63</v>
      </c>
      <c r="SH828" s="10">
        <f>SF828*1.4</f>
        <v>78.399999999999991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VLOOKUP(SL828,$A$879:$F$2635,6,FALSE)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VLOOKUP(SU828,$A$879:$F$2635,6,FALSE)</f>
        <v>299</v>
      </c>
      <c r="SY828" s="179" t="s">
        <v>63</v>
      </c>
      <c r="SZ828" s="10">
        <f>SX828*1.4</f>
        <v>418.59999999999997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VLOOKUP(TD828,$A$879:$F$2635,6,FALSE)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VLOOKUP(TM828,$A$879:$F$2635,6,FALSE)</f>
        <v>102</v>
      </c>
      <c r="TQ828" s="179" t="s">
        <v>63</v>
      </c>
      <c r="TR828" s="10">
        <f>TP828*1.4</f>
        <v>142.79999999999998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VLOOKUP(TV828,$A$879:$F$2635,6,FALSE)</f>
        <v>116</v>
      </c>
      <c r="TZ828" s="179" t="s">
        <v>63</v>
      </c>
      <c r="UA828" s="10">
        <f>TY828*1.4</f>
        <v>162.39999999999998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VLOOKUP(UE828,$A$879:$F$2635,6,FALSE)</f>
        <v>111</v>
      </c>
      <c r="UI828" s="179" t="s">
        <v>63</v>
      </c>
      <c r="UJ828" s="10">
        <f>UH828*1.4</f>
        <v>155.39999999999998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VLOOKUP(UN828,$A$879:$F$2635,6,FALSE)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VLOOKUP(UW828,$A$879:$F$2635,6,FALSE)</f>
        <v>191</v>
      </c>
      <c r="VA828" s="179" t="s">
        <v>63</v>
      </c>
      <c r="VB828" s="10">
        <f>UZ828*1.4</f>
        <v>267.39999999999998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VLOOKUP(VF828,$A$879:$F$2635,6,FALSE)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VLOOKUP(VO828,$A$879:$F$2635,6,FALSE)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VLOOKUP(VX828,$A$879:$F$2635,6,FALSE)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VLOOKUP(WG828,$A$879:$F$2635,6,FALSE)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VLOOKUP(WP828,$A$879:$F$2635,6,FALSE)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VLOOKUP(WY828,$A$879:$F$2635,6,FALSE)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VLOOKUP(XH828,$A$879:$F$2635,6,FALSE)</f>
        <v>116</v>
      </c>
      <c r="XL828" s="179" t="s">
        <v>63</v>
      </c>
      <c r="XM828" s="10">
        <f>XK828*1.4</f>
        <v>162.39999999999998</v>
      </c>
      <c r="XO828" s="239"/>
      <c r="XP828" s="179" t="s">
        <v>91</v>
      </c>
      <c r="XQ828" s="360" t="s">
        <v>1386</v>
      </c>
      <c r="XS828" s="180"/>
      <c r="XT828" s="180">
        <f>VLOOKUP(XQ828,$A$879:$F$2635,6,FALSE)</f>
        <v>56</v>
      </c>
      <c r="XU828" s="179" t="s">
        <v>63</v>
      </c>
      <c r="XV828" s="10">
        <f>XT828*1.4</f>
        <v>78.399999999999991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VLOOKUP(XZ828,$A$879:$F$2635,6,FALSE)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VLOOKUP(YI828,$A$879:$F$2635,6,FALSE)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VLOOKUP(YR828,$A$879:$F$2635,6,FALSE)</f>
        <v>114</v>
      </c>
      <c r="YV828" s="179" t="s">
        <v>63</v>
      </c>
      <c r="YW828" s="10">
        <f>YU828*1.4</f>
        <v>159.6</v>
      </c>
      <c r="YY828" s="239"/>
      <c r="YZ828" s="179" t="s">
        <v>91</v>
      </c>
      <c r="ZA828" s="360" t="s">
        <v>2630</v>
      </c>
      <c r="ZC828" s="180"/>
      <c r="ZD828" s="180">
        <f>VLOOKUP(ZA828,$A$879:$F$2635,6,FALSE)</f>
        <v>356</v>
      </c>
      <c r="ZE828" s="179" t="s">
        <v>63</v>
      </c>
      <c r="ZF828" s="10">
        <f>ZD828*1.4</f>
        <v>498.4</v>
      </c>
      <c r="ZH828" s="239"/>
      <c r="ZI828" s="179" t="s">
        <v>91</v>
      </c>
      <c r="ZJ828" s="360" t="s">
        <v>2048</v>
      </c>
      <c r="ZL828" s="180"/>
      <c r="ZM828" s="180">
        <f>VLOOKUP(ZJ828,$A$879:$F$2635,6,FALSE)</f>
        <v>102</v>
      </c>
      <c r="ZN828" s="179" t="s">
        <v>63</v>
      </c>
      <c r="ZO828" s="10">
        <f>ZM828*1.4</f>
        <v>142.79999999999998</v>
      </c>
      <c r="ZQ828" s="239"/>
      <c r="ZR828" s="179" t="s">
        <v>91</v>
      </c>
      <c r="ZS828" s="360" t="s">
        <v>422</v>
      </c>
      <c r="ZU828" s="180"/>
      <c r="ZV828" s="180">
        <f>VLOOKUP(ZS828,$A$879:$F$2635,6,FALSE)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VLOOKUP(AAB828,$A$879:$F$2635,6,FALSE)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VLOOKUP(AAK828,$A$879:$F$2635,6,FALSE)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VLOOKUP(AAT828,$A$879:$F$2635,6,FALSE)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VLOOKUP(ABC828,$A$879:$F$2635,6,FALSE)</f>
        <v>56</v>
      </c>
      <c r="ABG828" s="179" t="s">
        <v>63</v>
      </c>
      <c r="ABH828" s="10">
        <f>ABF828*1.4</f>
        <v>78.399999999999991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VLOOKUP(ABL828,$A$879:$F$2635,6,FALSE)</f>
        <v>121</v>
      </c>
      <c r="ABP828" s="179" t="s">
        <v>63</v>
      </c>
      <c r="ABQ828" s="10">
        <f>ABO828*1.4</f>
        <v>169.39999999999998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VLOOKUP(ABU828,$A$879:$F$2635,6,FALSE)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VLOOKUP(ACD828,$A$879:$F$2635,6,FALSE)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VLOOKUP(ACM828,$A$879:$F$2635,6,FALSE)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VLOOKUP(ACV828,$A$879:$F$2635,6,FALSE)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VLOOKUP(ADE828,$A$879:$F$2635,6,FALSE)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VLOOKUP(ADN828,$A$879:$F$2635,6,FALSE)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VLOOKUP(ADW828,$A$879:$F$2635,6,FALSE)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VLOOKUP(AEF828,$A$879:$F$2635,6,FALSE)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VLOOKUP(AEO828,$A$879:$F$2635,6,FALSE)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VLOOKUP(AEX828,$A$879:$F$2635,6,FALSE)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VLOOKUP(AFG828,$A$879:$F$2635,6,FALSE)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VLOOKUP(AFP828,$A$879:$F$2635,6,FALSE)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VLOOKUP(AFY828,$A$879:$F$2635,6,FALSE)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VLOOKUP(AGH828,$A$879:$F$2635,6,FALSE)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VLOOKUP(AGQ828,$A$879:$F$2635,6,FALSE)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VLOOKUP(AGZ828,$A$879:$F$2635,6,FALSE)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3323</v>
      </c>
      <c r="AHK828" s="180"/>
      <c r="AHL828" s="180">
        <f>VLOOKUP(AHI828,$A$879:$F$2635,6,FALSE)</f>
        <v>110</v>
      </c>
      <c r="AHM828" s="179" t="s">
        <v>63</v>
      </c>
      <c r="AHN828" s="10">
        <f>AHL828*1.4</f>
        <v>154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VLOOKUP(AHR828,$A$879:$F$2635,6,FALSE)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3323</v>
      </c>
      <c r="AIC828" s="180"/>
      <c r="AID828" s="180">
        <f>VLOOKUP(AIA828,$A$879:$F$2635,6,FALSE)</f>
        <v>110</v>
      </c>
      <c r="AIE828" s="179" t="s">
        <v>63</v>
      </c>
      <c r="AIF828" s="10">
        <f>AID828*1.4</f>
        <v>154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VLOOKUP(AIJ828,$A$879:$F$2635,6,FALSE)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VLOOKUP(AIS828,$A$879:$F$2635,6,FALSE)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VLOOKUP(AJB828,$A$879:$F$2635,6,FALSE)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VLOOKUP(AJK828,$A$879:$F$2635,6,FALSE)</f>
        <v>116</v>
      </c>
      <c r="AJO828" s="179" t="s">
        <v>63</v>
      </c>
      <c r="AJP828" s="10">
        <f>AJN828*1.4</f>
        <v>162.39999999999998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VLOOKUP(AJT828,$A$879:$F$2635,6,FALSE)</f>
        <v>116</v>
      </c>
      <c r="AJX828" s="179" t="s">
        <v>63</v>
      </c>
      <c r="AJY828" s="10">
        <f>AJW828*1.4</f>
        <v>162.39999999999998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VLOOKUP(AKC828,$A$879:$F$2635,6,FALSE)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VLOOKUP(AKL828,$A$879:$F$2635,6,FALSE)</f>
        <v>191</v>
      </c>
      <c r="AKP828" s="179" t="s">
        <v>63</v>
      </c>
      <c r="AKQ828" s="10">
        <f>AKO828*1.4</f>
        <v>267.39999999999998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VLOOKUP(AKU828,$A$879:$F$2635,6,FALSE)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VLOOKUP(ALD828,$A$879:$F$2635,6,FALSE)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VLOOKUP(ALM828,$A$879:$F$2635,6,FALSE)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3323</v>
      </c>
      <c r="ALX828" s="180"/>
      <c r="ALY828" s="180">
        <f>VLOOKUP(ALV828,$A$879:$F$2635,6,FALSE)</f>
        <v>110</v>
      </c>
      <c r="ALZ828" s="179" t="s">
        <v>63</v>
      </c>
      <c r="AMA828" s="10">
        <f>ALY828*1.4</f>
        <v>154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VLOOKUP(AME828,$A$879:$F$2635,6,FALSE)</f>
        <v>116</v>
      </c>
      <c r="AMI828" s="179" t="s">
        <v>63</v>
      </c>
      <c r="AMJ828" s="10">
        <f>AMH828*1.4</f>
        <v>162.39999999999998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VLOOKUP(AMN828,$A$879:$F$2635,6,FALSE)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VLOOKUP(AMW828,$A$879:$F$2635,6,FALSE)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VLOOKUP(ANF828,$A$879:$F$2635,6,FALSE)</f>
        <v>93</v>
      </c>
      <c r="ANJ828" s="179" t="s">
        <v>63</v>
      </c>
      <c r="ANK828" s="10">
        <f>ANI828*1.4</f>
        <v>130.19999999999999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VLOOKUP(ANO828,$A$879:$F$2635,6,FALSE)</f>
        <v>356</v>
      </c>
      <c r="ANS828" s="179" t="s">
        <v>63</v>
      </c>
      <c r="ANT828" s="10">
        <f>ANR828*1.4</f>
        <v>498.4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VLOOKUP(ANX828,$A$879:$F$2635,6,FALSE)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VLOOKUP(AOG828,$A$879:$F$2635,6,FALSE)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VLOOKUP(AOP828,$A$879:$F$2635,6,FALSE)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VLOOKUP(AOY828,$A$879:$F$2635,6,FALSE)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VLOOKUP(APH828,$A$879:$F$2635,6,FALSE)</f>
        <v>27</v>
      </c>
      <c r="APL828" s="179" t="s">
        <v>63</v>
      </c>
      <c r="APM828" s="10">
        <f>APK828*1.4</f>
        <v>37.799999999999997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VLOOKUP(APQ828,$A$879:$F$2635,6,FALSE)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VLOOKUP(APZ828,$A$879:$F$2635,6,FALSE)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VLOOKUP(AQI828,$A$879:$F$2635,6,FALSE)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VLOOKUP(AQR828,$A$879:$F$2635,6,FALSE)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VLOOKUP(ARA828,$A$879:$F$2635,6,FALSE)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VLOOKUP(ARJ828,$A$879:$F$2635,6,FALSE)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VLOOKUP(ARS828,$A$879:$F$2635,6,FALSE)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VLOOKUP(ASB828,$A$879:$F$2635,6,FALSE)</f>
        <v>153</v>
      </c>
      <c r="ASF828" s="179" t="s">
        <v>63</v>
      </c>
      <c r="ASG828" s="10">
        <f>ASE828*1.4</f>
        <v>214.2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VLOOKUP(ASK828,$A$879:$F$2635,6,FALSE)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VLOOKUP(AST828,$A$879:$F$2635,6,FALSE)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VLOOKUP(ATC828,$A$879:$F$2635,6,FALSE)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VLOOKUP(ATL828,$A$879:$F$2635,6,FALSE)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VLOOKUP(ATU828,$A$879:$F$2635,6,FALSE)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VLOOKUP(AUD828,$A$879:$F$2635,6,FALSE)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VLOOKUP(AUM828,$A$879:$F$2635,6,FALSE)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VLOOKUP(AUV828,$A$879:$F$2635,6,FALSE)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VLOOKUP(AVE828,$A$879:$F$2635,6,FALSE)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VLOOKUP(AVN828,$A$879:$F$2635,6,FALSE)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VLOOKUP(AVW828,$A$879:$F$2635,6,FALSE)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VLOOKUP(AWF828,$A$879:$F$2635,6,FALSE)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VLOOKUP(AWO828,$A$879:$F$2635,6,FALSE)</f>
        <v>153</v>
      </c>
      <c r="AWS828" s="179" t="s">
        <v>63</v>
      </c>
      <c r="AWT828" s="10">
        <f>AWR828*1.4</f>
        <v>214.2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VLOOKUP(AWX828,$A$879:$F$2635,6,FALSE)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VLOOKUP(AXG828,$A$879:$F$2635,6,FALSE)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VLOOKUP(AXP828,$A$879:$F$2635,6,FALSE)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VLOOKUP(AXY828,$A$879:$F$2635,6,FALSE)</f>
        <v>204</v>
      </c>
      <c r="AYC828" s="179" t="s">
        <v>63</v>
      </c>
      <c r="AYD828" s="10">
        <f>AYB828*1.4</f>
        <v>285.59999999999997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VLOOKUP(AYH828,$A$879:$F$2635,6,FALSE)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VLOOKUP(AYQ828,$A$879:$F$2635,6,FALSE)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VLOOKUP(AYZ828,$A$879:$F$2635,6,FALSE)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VLOOKUP(AZI828,$A$879:$F$2635,6,FALSE)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VLOOKUP(AZR828,$A$879:$F$2635,6,FALSE)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VLOOKUP(BAA828,$A$879:$F$2635,6,FALSE)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VLOOKUP(BAJ828,$A$879:$F$2635,6,FALSE)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VLOOKUP(BAS828,$A$879:$F$2635,6,FALSE)</f>
        <v>114</v>
      </c>
      <c r="BAW828" s="179" t="s">
        <v>63</v>
      </c>
      <c r="BAX828" s="10">
        <f>BAV828*1.4</f>
        <v>159.6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VLOOKUP(BBB828,$A$879:$F$2635,6,FALSE)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VLOOKUP(BBK828,$A$879:$F$2635,6,FALSE)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VLOOKUP(BBT828,$A$879:$F$2635,6,FALSE)</f>
        <v>153</v>
      </c>
      <c r="BBX828" s="179" t="s">
        <v>63</v>
      </c>
      <c r="BBY828" s="10">
        <f>BBW828*1.4</f>
        <v>214.2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VLOOKUP(BCC828,$A$879:$F$2635,6,FALSE)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VLOOKUP(BCL828,$A$879:$F$2635,6,FALSE)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VLOOKUP(BCU828,$A$879:$F$2635,6,FALSE)</f>
        <v>191</v>
      </c>
      <c r="BCY828" s="179" t="s">
        <v>63</v>
      </c>
      <c r="BCZ828" s="10">
        <f>BCX828*1.4</f>
        <v>267.39999999999998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VLOOKUP(BDD828,$A$879:$F$2635,6,FALSE)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VLOOKUP(BDM828,$A$879:$F$2635,6,FALSE)</f>
        <v>93</v>
      </c>
      <c r="BDQ828" s="179" t="s">
        <v>63</v>
      </c>
      <c r="BDR828" s="10">
        <f>BDP828*1.4</f>
        <v>130.19999999999999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VLOOKUP(BDV828,$A$879:$F$2635,6,FALSE)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VLOOKUP(BEE828,$A$879:$F$2635,6,FALSE)</f>
        <v>78</v>
      </c>
      <c r="BEI828" s="179" t="s">
        <v>63</v>
      </c>
      <c r="BEJ828" s="10">
        <f>BEH828*1.4</f>
        <v>109.19999999999999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VLOOKUP(BEN828,$A$879:$F$2635,6,FALSE)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VLOOKUP(BEW828,$A$879:$F$2635,6,FALSE)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VLOOKUP(BFF828,$A$879:$F$2635,6,FALSE)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VLOOKUP(BFO828,$A$879:$F$2635,6,FALSE)</f>
        <v>102</v>
      </c>
      <c r="BFS828" s="179" t="s">
        <v>63</v>
      </c>
      <c r="BFT828" s="10">
        <f>BFR828*1.4</f>
        <v>142.79999999999998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VLOOKUP(BFX828,$A$879:$F$2635,6,FALSE)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VLOOKUP(BGG828,$A$879:$F$2635,6,FALSE)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VLOOKUP(BGP828,$A$879:$F$2635,6,FALSE)</f>
        <v>299</v>
      </c>
      <c r="BGT828" s="179" t="s">
        <v>63</v>
      </c>
      <c r="BGU828" s="10">
        <f>BGS828*1.4</f>
        <v>418.59999999999997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VLOOKUP(BGY828,$A$879:$F$2635,6,FALSE)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VLOOKUP(B829,$A$879:$F$2635,6,FALSE)</f>
        <v>116</v>
      </c>
      <c r="F829" s="179" t="s">
        <v>65</v>
      </c>
      <c r="G829" s="10">
        <f>E829*1.3</f>
        <v>150.80000000000001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VLOOKUP(K829,$A$879:$F$2635,6,FALSE)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VLOOKUP(T829,$A$879:$F$2635,6,FALSE)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VLOOKUP(AC829,$A$879:$F$2635,6,FALSE)</f>
        <v>299</v>
      </c>
      <c r="AG829" s="179" t="s">
        <v>65</v>
      </c>
      <c r="AH829" s="10">
        <f>AF829*1.3</f>
        <v>388.7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VLOOKUP(AL829,$A$879:$F$2635,6,FALSE)</f>
        <v>116</v>
      </c>
      <c r="AP829" s="179" t="s">
        <v>65</v>
      </c>
      <c r="AQ829" s="10">
        <f>AO829*1.3</f>
        <v>150.80000000000001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VLOOKUP(AU829,$A$879:$F$2635,6,FALSE)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VLOOKUP(BD829,$A$879:$F$2635,6,FALSE)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VLOOKUP(BM829,$A$879:$F$2635,6,FALSE)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VLOOKUP(BV829,$A$879:$F$2635,6,FALSE)</f>
        <v>116</v>
      </c>
      <c r="BZ829" s="179" t="s">
        <v>65</v>
      </c>
      <c r="CA829" s="10">
        <f>BY829*1.3</f>
        <v>150.80000000000001</v>
      </c>
      <c r="CB829" s="10"/>
      <c r="CC829" s="233"/>
      <c r="CD829" s="179" t="s">
        <v>92</v>
      </c>
      <c r="CE829" s="360" t="s">
        <v>3323</v>
      </c>
      <c r="CG829" s="180"/>
      <c r="CH829" s="180">
        <f>VLOOKUP(CE829,$A$879:$F$2635,6,FALSE)</f>
        <v>110</v>
      </c>
      <c r="CI829" s="179" t="s">
        <v>65</v>
      </c>
      <c r="CJ829" s="10">
        <f>CH829*1.3</f>
        <v>143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VLOOKUP(CN829,$A$879:$F$2635,6,FALSE)</f>
        <v>356</v>
      </c>
      <c r="CR829" s="179" t="s">
        <v>65</v>
      </c>
      <c r="CS829" s="10">
        <f>CQ829*1.3</f>
        <v>462.8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VLOOKUP(CW829,$A$879:$F$2635,6,FALSE)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VLOOKUP(DF829,$A$879:$F$2635,6,FALSE)</f>
        <v>116</v>
      </c>
      <c r="DJ829" s="179" t="s">
        <v>65</v>
      </c>
      <c r="DK829" s="10">
        <f>DI829*1.3</f>
        <v>150.80000000000001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VLOOKUP(DO829,$A$879:$F$2635,6,FALSE)</f>
        <v>102</v>
      </c>
      <c r="DS829" s="179" t="s">
        <v>65</v>
      </c>
      <c r="DT829" s="10">
        <f>DR829*1.3</f>
        <v>132.6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VLOOKUP(DX829,$A$879:$F$2635,6,FALSE)</f>
        <v>69</v>
      </c>
      <c r="EB829" s="179" t="s">
        <v>65</v>
      </c>
      <c r="EC829" s="10">
        <f>EA829*1.3</f>
        <v>89.7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VLOOKUP(EG829,$A$879:$F$2635,6,FALSE)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VLOOKUP(EP829,$A$879:$F$2635,6,FALSE)</f>
        <v>299</v>
      </c>
      <c r="ET829" s="179" t="s">
        <v>65</v>
      </c>
      <c r="EU829" s="10">
        <f>ES829*1.3</f>
        <v>388.7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VLOOKUP(EY829,$A$879:$F$2635,6,FALSE)</f>
        <v>299</v>
      </c>
      <c r="FC829" s="179" t="s">
        <v>65</v>
      </c>
      <c r="FD829" s="10">
        <f>FB829*1.3</f>
        <v>388.7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VLOOKUP(FH829,$A$879:$F$2635,6,FALSE)</f>
        <v>219</v>
      </c>
      <c r="FL829" s="179" t="s">
        <v>65</v>
      </c>
      <c r="FM829" s="10">
        <f>FK829*1.3</f>
        <v>284.7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VLOOKUP(FQ829,$A$879:$F$2635,6,FALSE)</f>
        <v>204</v>
      </c>
      <c r="FU829" s="179" t="s">
        <v>65</v>
      </c>
      <c r="FV829" s="10">
        <f>FT829*1.3</f>
        <v>265.2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VLOOKUP(FZ829,$A$879:$F$2635,6,FALSE)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3323</v>
      </c>
      <c r="GK829" s="180"/>
      <c r="GL829" s="180">
        <f>VLOOKUP(GI829,$A$879:$F$2635,6,FALSE)</f>
        <v>110</v>
      </c>
      <c r="GM829" s="179" t="s">
        <v>65</v>
      </c>
      <c r="GN829" s="10">
        <f>GL829*1.3</f>
        <v>143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VLOOKUP(GR829,$A$879:$F$2635,6,FALSE)</f>
        <v>78</v>
      </c>
      <c r="GV829" s="179" t="s">
        <v>65</v>
      </c>
      <c r="GW829" s="10">
        <f>GU829*1.3</f>
        <v>101.4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VLOOKUP(HA829,$A$879:$F$2635,6,FALSE)</f>
        <v>78</v>
      </c>
      <c r="HE829" s="179" t="s">
        <v>65</v>
      </c>
      <c r="HF829" s="10">
        <f>HD829*1.3</f>
        <v>101.4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VLOOKUP(HJ829,$A$879:$F$2635,6,FALSE)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VLOOKUP(HS829,$A$879:$F$2635,6,FALSE)</f>
        <v>69</v>
      </c>
      <c r="HW829" s="179" t="s">
        <v>65</v>
      </c>
      <c r="HX829" s="10">
        <f>HV829*1.3</f>
        <v>89.7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VLOOKUP(IB829,$A$879:$F$2635,6,FALSE)</f>
        <v>78</v>
      </c>
      <c r="IF829" s="179" t="s">
        <v>65</v>
      </c>
      <c r="IG829" s="10">
        <f>IE829*1.3</f>
        <v>101.4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VLOOKUP(IK829,$A$879:$F$2635,6,FALSE)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VLOOKUP(IT829,$A$879:$F$2635,6,FALSE)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VLOOKUP(JC829,$A$879:$F$2635,6,FALSE)</f>
        <v>102</v>
      </c>
      <c r="JG829" s="179" t="s">
        <v>65</v>
      </c>
      <c r="JH829" s="10">
        <f>JF829*1.3</f>
        <v>132.6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VLOOKUP(JL829,$A$879:$F$2635,6,FALSE)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VLOOKUP(JU829,$A$879:$F$2635,6,FALSE)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VLOOKUP(KD829,$A$879:$F$2635,6,FALSE)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VLOOKUP(KM829,$A$879:$F$2635,6,FALSE)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VLOOKUP(KV829,$A$879:$F$2635,6,FALSE)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VLOOKUP(LE829,$A$879:$F$2635,6,FALSE)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VLOOKUP(LN829,$A$879:$F$2635,6,FALSE)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VLOOKUP(LW829,$A$879:$F$2635,6,FALSE)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VLOOKUP(MF829,$A$879:$F$2635,6,FALSE)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VLOOKUP(MO829,$A$879:$F$2635,6,FALSE)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VLOOKUP(MX829,$A$879:$F$2635,6,FALSE)</f>
        <v>102</v>
      </c>
      <c r="NB829" s="179" t="s">
        <v>65</v>
      </c>
      <c r="NC829" s="10">
        <f>NA829*1.3</f>
        <v>132.6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VLOOKUP(NG829,$A$879:$F$2635,6,FALSE)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VLOOKUP(NP829,$A$879:$F$2635,6,FALSE)</f>
        <v>111</v>
      </c>
      <c r="NT829" s="179" t="s">
        <v>65</v>
      </c>
      <c r="NU829" s="10">
        <f>NS829*1.3</f>
        <v>144.30000000000001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VLOOKUP(NY829,$A$879:$F$2635,6,FALSE)</f>
        <v>116</v>
      </c>
      <c r="OC829" s="179" t="s">
        <v>65</v>
      </c>
      <c r="OD829" s="10">
        <f>OB829*1.3</f>
        <v>150.80000000000001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VLOOKUP(OH829,$A$879:$F$2635,6,FALSE)</f>
        <v>116</v>
      </c>
      <c r="OL829" s="179" t="s">
        <v>65</v>
      </c>
      <c r="OM829" s="10">
        <f>OK829*1.3</f>
        <v>150.80000000000001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VLOOKUP(OQ829,$A$879:$F$2635,6,FALSE)</f>
        <v>153</v>
      </c>
      <c r="OU829" s="179" t="s">
        <v>65</v>
      </c>
      <c r="OV829" s="10">
        <f>OT829*1.3</f>
        <v>198.9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VLOOKUP(OZ829,$A$879:$F$2635,6,FALSE)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VLOOKUP(PI829,$A$879:$F$2635,6,FALSE)</f>
        <v>116</v>
      </c>
      <c r="PM829" s="179" t="s">
        <v>65</v>
      </c>
      <c r="PN829" s="10">
        <f>PL829*1.3</f>
        <v>150.80000000000001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VLOOKUP(PR829,$A$879:$F$2635,6,FALSE)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VLOOKUP(QA829,$A$879:$F$2635,6,FALSE)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VLOOKUP(QJ829,$A$879:$F$2635,6,FALSE)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VLOOKUP(QS829,$A$879:$F$2635,6,FALSE)</f>
        <v>93</v>
      </c>
      <c r="QW829" s="179" t="s">
        <v>65</v>
      </c>
      <c r="QX829" s="10">
        <f>QV829*1.3</f>
        <v>120.9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VLOOKUP(RB829,$A$879:$F$2635,6,FALSE)</f>
        <v>204</v>
      </c>
      <c r="RF829" s="179" t="s">
        <v>65</v>
      </c>
      <c r="RG829" s="10">
        <f>RE829*1.3</f>
        <v>265.2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VLOOKUP(RK829,$A$879:$F$2635,6,FALSE)</f>
        <v>102</v>
      </c>
      <c r="RO829" s="179" t="s">
        <v>65</v>
      </c>
      <c r="RP829" s="10">
        <f>RN829*1.3</f>
        <v>132.6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VLOOKUP(RT829,$A$879:$F$2635,6,FALSE)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VLOOKUP(SC829,$A$879:$F$2635,6,FALSE)</f>
        <v>191</v>
      </c>
      <c r="SG829" s="179" t="s">
        <v>65</v>
      </c>
      <c r="SH829" s="10">
        <f>SF829*1.3</f>
        <v>248.3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VLOOKUP(SL829,$A$879:$F$2635,6,FALSE)</f>
        <v>185</v>
      </c>
      <c r="SP829" s="179" t="s">
        <v>65</v>
      </c>
      <c r="SQ829" s="10">
        <f>SO829*1.3</f>
        <v>240.5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VLOOKUP(SU829,$A$879:$F$2635,6,FALSE)</f>
        <v>356</v>
      </c>
      <c r="SY829" s="179" t="s">
        <v>65</v>
      </c>
      <c r="SZ829" s="10">
        <f>SX829*1.3</f>
        <v>462.8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VLOOKUP(TD829,$A$879:$F$2635,6,FALSE)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VLOOKUP(TM829,$A$879:$F$2635,6,FALSE)</f>
        <v>78</v>
      </c>
      <c r="TQ829" s="179" t="s">
        <v>65</v>
      </c>
      <c r="TR829" s="10">
        <f>TP829*1.3</f>
        <v>101.4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VLOOKUP(TV829,$A$879:$F$2635,6,FALSE)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VLOOKUP(UE829,$A$879:$F$2635,6,FALSE)</f>
        <v>102</v>
      </c>
      <c r="UI829" s="179" t="s">
        <v>65</v>
      </c>
      <c r="UJ829" s="10">
        <f>UH829*1.3</f>
        <v>132.6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VLOOKUP(UN829,$A$879:$F$2635,6,FALSE)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VLOOKUP(UW829,$A$879:$F$2635,6,FALSE)</f>
        <v>153</v>
      </c>
      <c r="VA829" s="179" t="s">
        <v>65</v>
      </c>
      <c r="VB829" s="10">
        <f>UZ829*1.3</f>
        <v>198.9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VLOOKUP(VF829,$A$879:$F$2635,6,FALSE)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VLOOKUP(VO829,$A$879:$F$2635,6,FALSE)</f>
        <v>356</v>
      </c>
      <c r="VS829" s="179" t="s">
        <v>65</v>
      </c>
      <c r="VT829" s="10">
        <f>VR829*1.3</f>
        <v>462.8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VLOOKUP(VX829,$A$879:$F$2635,6,FALSE)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VLOOKUP(WG829,$A$879:$F$2635,6,FALSE)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VLOOKUP(WP829,$A$879:$F$2635,6,FALSE)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3323</v>
      </c>
      <c r="XA829" s="180"/>
      <c r="XB829" s="180">
        <f>VLOOKUP(WY829,$A$879:$F$2635,6,FALSE)</f>
        <v>110</v>
      </c>
      <c r="XC829" s="179" t="s">
        <v>65</v>
      </c>
      <c r="XD829" s="10">
        <f>XB829*1.3</f>
        <v>143</v>
      </c>
      <c r="XF829" s="239"/>
      <c r="XG829" s="179" t="s">
        <v>92</v>
      </c>
      <c r="XH829" s="370" t="s">
        <v>1012</v>
      </c>
      <c r="XJ829" s="180"/>
      <c r="XK829" s="180">
        <f>VLOOKUP(XH829,$A$879:$F$2635,6,FALSE)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0" t="s">
        <v>2344</v>
      </c>
      <c r="XS829" s="180"/>
      <c r="XT829" s="180">
        <f>VLOOKUP(XQ829,$A$879:$F$2635,6,FALSE)</f>
        <v>204</v>
      </c>
      <c r="XU829" s="179" t="s">
        <v>65</v>
      </c>
      <c r="XV829" s="10">
        <f>XT829*1.3</f>
        <v>265.2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VLOOKUP(XZ829,$A$879:$F$2635,6,FALSE)</f>
        <v>78</v>
      </c>
      <c r="YD829" s="179" t="s">
        <v>65</v>
      </c>
      <c r="YE829" s="10">
        <f>YC829*1.3</f>
        <v>101.4</v>
      </c>
      <c r="YG829" s="239"/>
      <c r="YH829" s="179" t="s">
        <v>92</v>
      </c>
      <c r="YI829" s="360" t="s">
        <v>2630</v>
      </c>
      <c r="YK829" s="180"/>
      <c r="YL829" s="180">
        <f>VLOOKUP(YI829,$A$879:$F$2635,6,FALSE)</f>
        <v>356</v>
      </c>
      <c r="YM829" s="179" t="s">
        <v>65</v>
      </c>
      <c r="YN829" s="10">
        <f>YL829*1.3</f>
        <v>462.8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VLOOKUP(YR829,$A$879:$F$2635,6,FALSE)</f>
        <v>191</v>
      </c>
      <c r="YV829" s="179" t="s">
        <v>65</v>
      </c>
      <c r="YW829" s="10">
        <f>YU829*1.3</f>
        <v>248.3</v>
      </c>
      <c r="YY829" s="239"/>
      <c r="YZ829" s="179" t="s">
        <v>92</v>
      </c>
      <c r="ZA829" s="360" t="s">
        <v>1744</v>
      </c>
      <c r="ZC829" s="180"/>
      <c r="ZD829" s="180">
        <f>VLOOKUP(ZA829,$A$879:$F$2635,6,FALSE)</f>
        <v>93</v>
      </c>
      <c r="ZE829" s="179" t="s">
        <v>65</v>
      </c>
      <c r="ZF829" s="10">
        <f>ZD829*1.3</f>
        <v>120.9</v>
      </c>
      <c r="ZH829" s="239"/>
      <c r="ZI829" s="179" t="s">
        <v>92</v>
      </c>
      <c r="ZJ829" s="360" t="s">
        <v>2614</v>
      </c>
      <c r="ZL829" s="180"/>
      <c r="ZM829" s="180">
        <f>VLOOKUP(ZJ829,$A$879:$F$2635,6,FALSE)</f>
        <v>299</v>
      </c>
      <c r="ZN829" s="179" t="s">
        <v>65</v>
      </c>
      <c r="ZO829" s="10">
        <f>ZM829*1.3</f>
        <v>388.7</v>
      </c>
      <c r="ZQ829" s="239"/>
      <c r="ZR829" s="179" t="s">
        <v>92</v>
      </c>
      <c r="ZS829" s="360" t="s">
        <v>1403</v>
      </c>
      <c r="ZU829" s="180"/>
      <c r="ZV829" s="180">
        <f>VLOOKUP(ZS829,$A$879:$F$2635,6,FALSE)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VLOOKUP(AAB829,$A$879:$F$2635,6,FALSE)</f>
        <v>111</v>
      </c>
      <c r="AAF829" s="179" t="s">
        <v>65</v>
      </c>
      <c r="AAG829" s="10">
        <f>AAE829*1.3</f>
        <v>144.30000000000001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VLOOKUP(AAK829,$A$879:$F$2635,6,FALSE)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VLOOKUP(AAT829,$A$879:$F$2635,6,FALSE)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VLOOKUP(ABC829,$A$879:$F$2635,6,FALSE)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VLOOKUP(ABL829,$A$879:$F$2635,6,FALSE)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VLOOKUP(ABU829,$A$879:$F$2635,6,FALSE)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VLOOKUP(ACD829,$A$879:$F$2635,6,FALSE)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VLOOKUP(ACM829,$A$879:$F$2635,6,FALSE)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VLOOKUP(ACV829,$A$879:$F$2635,6,FALSE)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VLOOKUP(ADE829,$A$879:$F$2635,6,FALSE)</f>
        <v>191</v>
      </c>
      <c r="ADI829" s="179" t="s">
        <v>65</v>
      </c>
      <c r="ADJ829" s="10">
        <f>ADH829*1.3</f>
        <v>248.3</v>
      </c>
      <c r="ADL829" s="239"/>
      <c r="ADM829" s="179" t="s">
        <v>92</v>
      </c>
      <c r="ADN829" s="75" t="s">
        <v>183</v>
      </c>
      <c r="ADP829" s="180"/>
      <c r="ADQ829" s="180" t="e">
        <f>VLOOKUP(ADN829,$A$879:$F$2635,6,FALSE)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VLOOKUP(ADW829,$A$879:$F$2635,6,FALSE)</f>
        <v>56</v>
      </c>
      <c r="AEA829" s="179" t="s">
        <v>65</v>
      </c>
      <c r="AEB829" s="10">
        <f>ADZ829*1.3</f>
        <v>72.8</v>
      </c>
      <c r="AED829" s="239"/>
      <c r="AEE829" s="179" t="s">
        <v>92</v>
      </c>
      <c r="AEF829" s="75" t="s">
        <v>183</v>
      </c>
      <c r="AEH829" s="180"/>
      <c r="AEI829" s="180" t="e">
        <f>VLOOKUP(AEF829,$A$879:$F$2635,6,FALSE)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VLOOKUP(AEO829,$A$879:$F$2635,6,FALSE)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VLOOKUP(AEX829,$A$879:$F$2635,6,FALSE)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VLOOKUP(AFG829,$A$879:$F$2635,6,FALSE)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VLOOKUP(AFP829,$A$879:$F$2635,6,FALSE)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VLOOKUP(AFY829,$A$879:$F$2635,6,FALSE)</f>
        <v>299</v>
      </c>
      <c r="AGC829" s="179" t="s">
        <v>65</v>
      </c>
      <c r="AGD829" s="10">
        <f>AGB829*1.3</f>
        <v>388.7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VLOOKUP(AGH829,$A$879:$F$2635,6,FALSE)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VLOOKUP(AGQ829,$A$879:$F$2635,6,FALSE)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VLOOKUP(AGZ829,$A$879:$F$2635,6,FALSE)</f>
        <v>116</v>
      </c>
      <c r="AHD829" s="179" t="s">
        <v>65</v>
      </c>
      <c r="AHE829" s="10">
        <f>AHC829*1.3</f>
        <v>150.80000000000001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VLOOKUP(AHI829,$A$879:$F$2635,6,FALSE)</f>
        <v>116</v>
      </c>
      <c r="AHM829" s="179" t="s">
        <v>65</v>
      </c>
      <c r="AHN829" s="10">
        <f>AHL829*1.3</f>
        <v>150.80000000000001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VLOOKUP(AHR829,$A$879:$F$2635,6,FALSE)</f>
        <v>299</v>
      </c>
      <c r="AHV829" s="179" t="s">
        <v>65</v>
      </c>
      <c r="AHW829" s="10">
        <f>AHU829*1.3</f>
        <v>388.7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VLOOKUP(AIA829,$A$879:$F$2635,6,FALSE)</f>
        <v>219</v>
      </c>
      <c r="AIE829" s="179" t="s">
        <v>65</v>
      </c>
      <c r="AIF829" s="10">
        <f>AID829*1.3</f>
        <v>284.7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VLOOKUP(AIJ829,$A$879:$F$2635,6,FALSE)</f>
        <v>299</v>
      </c>
      <c r="AIN829" s="179" t="s">
        <v>65</v>
      </c>
      <c r="AIO829" s="10">
        <f>AIM829*1.3</f>
        <v>388.7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VLOOKUP(AIS829,$A$879:$F$2635,6,FALSE)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VLOOKUP(AJB829,$A$879:$F$2635,6,FALSE)</f>
        <v>78</v>
      </c>
      <c r="AJF829" s="179" t="s">
        <v>65</v>
      </c>
      <c r="AJG829" s="10">
        <f>AJE829*1.3</f>
        <v>101.4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VLOOKUP(AJK829,$A$879:$F$2635,6,FALSE)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VLOOKUP(AJT829,$A$879:$F$2635,6,FALSE)</f>
        <v>299</v>
      </c>
      <c r="AJX829" s="179" t="s">
        <v>65</v>
      </c>
      <c r="AJY829" s="10">
        <f>AJW829*1.3</f>
        <v>388.7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VLOOKUP(AKC829,$A$879:$F$2635,6,FALSE)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VLOOKUP(AKL829,$A$879:$F$2635,6,FALSE)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VLOOKUP(AKU829,$A$879:$F$2635,6,FALSE)</f>
        <v>102</v>
      </c>
      <c r="AKY829" s="179" t="s">
        <v>65</v>
      </c>
      <c r="AKZ829" s="10">
        <f>AKX829*1.3</f>
        <v>132.6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VLOOKUP(ALD829,$A$879:$F$2635,6,FALSE)</f>
        <v>93</v>
      </c>
      <c r="ALH829" s="179" t="s">
        <v>65</v>
      </c>
      <c r="ALI829" s="10">
        <f>ALG829*1.3</f>
        <v>120.9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VLOOKUP(ALM829,$A$879:$F$2635,6,FALSE)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VLOOKUP(ALV829,$A$879:$F$2635,6,FALSE)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VLOOKUP(AME829,$A$879:$F$2635,6,FALSE)</f>
        <v>299</v>
      </c>
      <c r="AMI829" s="179" t="s">
        <v>65</v>
      </c>
      <c r="AMJ829" s="10">
        <f>AMH829*1.3</f>
        <v>388.7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VLOOKUP(AMN829,$A$879:$F$2635,6,FALSE)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VLOOKUP(AMW829,$A$879:$F$2635,6,FALSE)</f>
        <v>191</v>
      </c>
      <c r="ANA829" s="179" t="s">
        <v>65</v>
      </c>
      <c r="ANB829" s="10">
        <f>AMZ829*1.3</f>
        <v>248.3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VLOOKUP(ANF829,$A$879:$F$2635,6,FALSE)</f>
        <v>299</v>
      </c>
      <c r="ANJ829" s="179" t="s">
        <v>65</v>
      </c>
      <c r="ANK829" s="10">
        <f>ANI829*1.3</f>
        <v>388.7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VLOOKUP(ANO829,$A$879:$F$2635,6,FALSE)</f>
        <v>93</v>
      </c>
      <c r="ANS829" s="179" t="s">
        <v>65</v>
      </c>
      <c r="ANT829" s="10">
        <f>ANR829*1.3</f>
        <v>120.9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VLOOKUP(ANX829,$A$879:$F$2635,6,FALSE)</f>
        <v>299</v>
      </c>
      <c r="AOB829" s="179" t="s">
        <v>65</v>
      </c>
      <c r="AOC829" s="10">
        <f>AOA829*1.3</f>
        <v>388.7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VLOOKUP(AOG829,$A$879:$F$2635,6,FALSE)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VLOOKUP(AOP829,$A$879:$F$2635,6,FALSE)</f>
        <v>299</v>
      </c>
      <c r="AOT829" s="179" t="s">
        <v>65</v>
      </c>
      <c r="AOU829" s="10">
        <f>AOS829*1.3</f>
        <v>388.7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VLOOKUP(AOY829,$A$879:$F$2635,6,FALSE)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VLOOKUP(APH829,$A$879:$F$2635,6,FALSE)</f>
        <v>153</v>
      </c>
      <c r="APL829" s="179" t="s">
        <v>65</v>
      </c>
      <c r="APM829" s="10">
        <f>APK829*1.3</f>
        <v>198.9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VLOOKUP(APQ829,$A$879:$F$2635,6,FALSE)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VLOOKUP(APZ829,$A$879:$F$2635,6,FALSE)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VLOOKUP(AQI829,$A$879:$F$2635,6,FALSE)</f>
        <v>116</v>
      </c>
      <c r="AQM829" s="179" t="s">
        <v>65</v>
      </c>
      <c r="AQN829" s="10">
        <f>AQL829*1.3</f>
        <v>150.80000000000001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VLOOKUP(AQR829,$A$879:$F$2635,6,FALSE)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VLOOKUP(ARA829,$A$879:$F$2635,6,FALSE)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VLOOKUP(ARJ829,$A$879:$F$2635,6,FALSE)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VLOOKUP(ARS829,$A$879:$F$2635,6,FALSE)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VLOOKUP(ASB829,$A$879:$F$2635,6,FALSE)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VLOOKUP(ASK829,$A$879:$F$2635,6,FALSE)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VLOOKUP(AST829,$A$879:$F$2635,6,FALSE)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VLOOKUP(ATC829,$A$879:$F$2635,6,FALSE)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VLOOKUP(ATL829,$A$879:$F$2635,6,FALSE)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VLOOKUP(ATU829,$A$879:$F$2635,6,FALSE)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VLOOKUP(AUD829,$A$879:$F$2635,6,FALSE)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VLOOKUP(AUM829,$A$879:$F$2635,6,FALSE)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VLOOKUP(AUV829,$A$879:$F$2635,6,FALSE)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VLOOKUP(AVE829,$A$879:$F$2635,6,FALSE)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VLOOKUP(AVN829,$A$879:$F$2635,6,FALSE)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VLOOKUP(AVW829,$A$879:$F$2635,6,FALSE)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VLOOKUP(AWF829,$A$879:$F$2635,6,FALSE)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VLOOKUP(AWO829,$A$879:$F$2635,6,FALSE)</f>
        <v>116</v>
      </c>
      <c r="AWS829" s="179" t="s">
        <v>65</v>
      </c>
      <c r="AWT829" s="10">
        <f>AWR829*1.3</f>
        <v>150.80000000000001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VLOOKUP(AWX829,$A$879:$F$2635,6,FALSE)</f>
        <v>299</v>
      </c>
      <c r="AXB829" s="179" t="s">
        <v>65</v>
      </c>
      <c r="AXC829" s="10">
        <f>AXA829*1.3</f>
        <v>388.7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VLOOKUP(AXG829,$A$879:$F$2635,6,FALSE)</f>
        <v>191</v>
      </c>
      <c r="AXK829" s="179" t="s">
        <v>65</v>
      </c>
      <c r="AXL829" s="10">
        <f>AXJ829*1.3</f>
        <v>248.3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VLOOKUP(AXP829,$A$879:$F$2635,6,FALSE)</f>
        <v>27</v>
      </c>
      <c r="AXT829" s="179" t="s">
        <v>65</v>
      </c>
      <c r="AXU829" s="10">
        <f>AXS829*1.3</f>
        <v>35.1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VLOOKUP(AXY829,$A$879:$F$2635,6,FALSE)</f>
        <v>191</v>
      </c>
      <c r="AYC829" s="179" t="s">
        <v>65</v>
      </c>
      <c r="AYD829" s="10">
        <f>AYB829*1.3</f>
        <v>248.3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VLOOKUP(AYH829,$A$879:$F$2635,6,FALSE)</f>
        <v>102</v>
      </c>
      <c r="AYL829" s="179" t="s">
        <v>65</v>
      </c>
      <c r="AYM829" s="10">
        <f>AYK829*1.3</f>
        <v>132.6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VLOOKUP(AYQ829,$A$879:$F$2635,6,FALSE)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VLOOKUP(AYZ829,$A$879:$F$2635,6,FALSE)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VLOOKUP(AZI829,$A$879:$F$2635,6,FALSE)</f>
        <v>204</v>
      </c>
      <c r="AZM829" s="179" t="s">
        <v>65</v>
      </c>
      <c r="AZN829" s="10">
        <f>AZL829*1.3</f>
        <v>265.2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VLOOKUP(AZR829,$A$879:$F$2635,6,FALSE)</f>
        <v>114</v>
      </c>
      <c r="AZV829" s="179" t="s">
        <v>65</v>
      </c>
      <c r="AZW829" s="10">
        <f>AZU829*1.3</f>
        <v>148.20000000000002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VLOOKUP(BAA829,$A$879:$F$2635,6,FALSE)</f>
        <v>78</v>
      </c>
      <c r="BAE829" s="179" t="s">
        <v>65</v>
      </c>
      <c r="BAF829" s="10">
        <f>BAD829*1.3</f>
        <v>101.4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VLOOKUP(BAJ829,$A$879:$F$2635,6,FALSE)</f>
        <v>116</v>
      </c>
      <c r="BAN829" s="179" t="s">
        <v>65</v>
      </c>
      <c r="BAO829" s="10">
        <f>BAM829*1.3</f>
        <v>150.80000000000001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VLOOKUP(BAS829,$A$879:$F$2635,6,FALSE)</f>
        <v>102</v>
      </c>
      <c r="BAW829" s="179" t="s">
        <v>65</v>
      </c>
      <c r="BAX829" s="10">
        <f>BAV829*1.3</f>
        <v>132.6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VLOOKUP(BBB829,$A$879:$F$2635,6,FALSE)</f>
        <v>191</v>
      </c>
      <c r="BBF829" s="179" t="s">
        <v>65</v>
      </c>
      <c r="BBG829" s="10">
        <f>BBE829*1.3</f>
        <v>248.3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VLOOKUP(BBK829,$A$879:$F$2635,6,FALSE)</f>
        <v>93</v>
      </c>
      <c r="BBO829" s="179" t="s">
        <v>65</v>
      </c>
      <c r="BBP829" s="10">
        <f>BBN829*1.3</f>
        <v>120.9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VLOOKUP(BBT829,$A$879:$F$2635,6,FALSE)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VLOOKUP(BCC829,$A$879:$F$2635,6,FALSE)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VLOOKUP(BCL829,$A$879:$F$2635,6,FALSE)</f>
        <v>191</v>
      </c>
      <c r="BCP829" s="179" t="s">
        <v>65</v>
      </c>
      <c r="BCQ829" s="10">
        <f>BCO829*1.3</f>
        <v>248.3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VLOOKUP(BCU829,$A$879:$F$2635,6,FALSE)</f>
        <v>299</v>
      </c>
      <c r="BCY829" s="179" t="s">
        <v>65</v>
      </c>
      <c r="BCZ829" s="10">
        <f>BCX829*1.3</f>
        <v>388.7</v>
      </c>
      <c r="BDA829" s="10"/>
      <c r="BDB829" s="239"/>
      <c r="BDC829" s="179" t="s">
        <v>92</v>
      </c>
      <c r="BDD829" s="366" t="s">
        <v>3323</v>
      </c>
      <c r="BDF829" s="180"/>
      <c r="BDG829" s="180">
        <f>VLOOKUP(BDD829,$A$879:$F$2635,6,FALSE)</f>
        <v>110</v>
      </c>
      <c r="BDH829" s="179" t="s">
        <v>65</v>
      </c>
      <c r="BDI829" s="10">
        <f>BDG829*1.3</f>
        <v>143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VLOOKUP(BDM829,$A$879:$F$2635,6,FALSE)</f>
        <v>78</v>
      </c>
      <c r="BDQ829" s="179" t="s">
        <v>65</v>
      </c>
      <c r="BDR829" s="10">
        <f>BDP829*1.3</f>
        <v>101.4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VLOOKUP(BDV829,$A$879:$F$2635,6,FALSE)</f>
        <v>111</v>
      </c>
      <c r="BDZ829" s="179" t="s">
        <v>65</v>
      </c>
      <c r="BEA829" s="10">
        <f>BDY829*1.3</f>
        <v>144.30000000000001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VLOOKUP(BEE829,$A$879:$F$2635,6,FALSE)</f>
        <v>299</v>
      </c>
      <c r="BEI829" s="179" t="s">
        <v>65</v>
      </c>
      <c r="BEJ829" s="10">
        <f>BEH829*1.3</f>
        <v>388.7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VLOOKUP(BEN829,$A$879:$F$2635,6,FALSE)</f>
        <v>121</v>
      </c>
      <c r="BER829" s="179" t="s">
        <v>65</v>
      </c>
      <c r="BES829" s="10">
        <f>BEQ829*1.3</f>
        <v>157.30000000000001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VLOOKUP(BEW829,$A$879:$F$2635,6,FALSE)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VLOOKUP(BFF829,$A$879:$F$2635,6,FALSE)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VLOOKUP(BFO829,$A$879:$F$2635,6,FALSE)</f>
        <v>191</v>
      </c>
      <c r="BFS829" s="179" t="s">
        <v>65</v>
      </c>
      <c r="BFT829" s="10">
        <f>BFR829*1.3</f>
        <v>248.3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VLOOKUP(BFX829,$A$879:$F$2635,6,FALSE)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VLOOKUP(BGG829,$A$879:$F$2635,6,FALSE)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VLOOKUP(BGP829,$A$879:$F$2635,6,FALSE)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VLOOKUP(BGY829,$A$879:$F$2635,6,FALSE)</f>
        <v>185</v>
      </c>
      <c r="BHC829" s="179" t="s">
        <v>65</v>
      </c>
      <c r="BHD829" s="10">
        <f>BHB829*1.3</f>
        <v>240.5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VLOOKUP(B830,$A$879:$F$2635,6,FALSE)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VLOOKUP(K830,$A$879:$F$2635,6,FALSE)</f>
        <v>356</v>
      </c>
      <c r="O830" s="179" t="s">
        <v>67</v>
      </c>
      <c r="P830" s="10">
        <f>N830*1.2</f>
        <v>427.2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VLOOKUP(T830,$A$879:$F$2635,6,FALSE)</f>
        <v>356</v>
      </c>
      <c r="X830" s="179" t="s">
        <v>67</v>
      </c>
      <c r="Y830" s="10">
        <f>W830*1.2</f>
        <v>427.2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VLOOKUP(AC830,$A$879:$F$2635,6,FALSE)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VLOOKUP(AL830,$A$879:$F$2635,6,FALSE)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VLOOKUP(AU830,$A$879:$F$2635,6,FALSE)</f>
        <v>356</v>
      </c>
      <c r="AY830" s="179" t="s">
        <v>67</v>
      </c>
      <c r="AZ830" s="10">
        <f>AX830*1.2</f>
        <v>427.2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VLOOKUP(BD830,$A$879:$F$2635,6,FALSE)</f>
        <v>356</v>
      </c>
      <c r="BH830" s="179" t="s">
        <v>67</v>
      </c>
      <c r="BI830" s="10">
        <f>BG830*1.2</f>
        <v>427.2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VLOOKUP(BM830,$A$879:$F$2635,6,FALSE)</f>
        <v>204</v>
      </c>
      <c r="BQ830" s="179" t="s">
        <v>67</v>
      </c>
      <c r="BR830" s="10">
        <f>BP830*1.2</f>
        <v>244.79999999999998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VLOOKUP(BV830,$A$879:$F$2635,6,FALSE)</f>
        <v>69</v>
      </c>
      <c r="BZ830" s="179" t="s">
        <v>67</v>
      </c>
      <c r="CA830" s="10">
        <f>BY830*1.2</f>
        <v>82.8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VLOOKUP(CE830,$A$879:$F$2635,6,FALSE)</f>
        <v>356</v>
      </c>
      <c r="CI830" s="179" t="s">
        <v>67</v>
      </c>
      <c r="CJ830" s="10">
        <f>CH830*1.2</f>
        <v>427.2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VLOOKUP(CN830,$A$879:$F$2635,6,FALSE)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VLOOKUP(CW830,$A$879:$F$2635,6,FALSE)</f>
        <v>299</v>
      </c>
      <c r="DA830" s="179" t="s">
        <v>67</v>
      </c>
      <c r="DB830" s="10">
        <f>CZ830*1.2</f>
        <v>358.8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VLOOKUP(DF830,$A$879:$F$2635,6,FALSE)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3323</v>
      </c>
      <c r="DQ830" s="180"/>
      <c r="DR830" s="180">
        <f>VLOOKUP(DO830,$A$879:$F$2635,6,FALSE)</f>
        <v>110</v>
      </c>
      <c r="DS830" s="179" t="s">
        <v>67</v>
      </c>
      <c r="DT830" s="10">
        <f>DR830*1.2</f>
        <v>132</v>
      </c>
      <c r="DU830" s="10"/>
      <c r="DV830" s="233"/>
      <c r="DW830" s="179" t="s">
        <v>93</v>
      </c>
      <c r="DX830" s="360" t="s">
        <v>3859</v>
      </c>
      <c r="DZ830" s="180"/>
      <c r="EA830" s="180">
        <f>VLOOKUP(DX830,$A$879:$F$2635,6,FALSE)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VLOOKUP(EG830,$A$879:$F$2635,6,FALSE)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VLOOKUP(EP830,$A$879:$F$2635,6,FALSE)</f>
        <v>69</v>
      </c>
      <c r="ET830" s="179" t="s">
        <v>67</v>
      </c>
      <c r="EU830" s="10">
        <f>ES830*1.2</f>
        <v>82.8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VLOOKUP(EY830,$A$879:$F$2635,6,FALSE)</f>
        <v>116</v>
      </c>
      <c r="FC830" s="179" t="s">
        <v>67</v>
      </c>
      <c r="FD830" s="10">
        <f>FB830*1.2</f>
        <v>139.19999999999999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VLOOKUP(FH830,$A$879:$F$2635,6,FALSE)</f>
        <v>356</v>
      </c>
      <c r="FL830" s="179" t="s">
        <v>67</v>
      </c>
      <c r="FM830" s="10">
        <f>FK830*1.2</f>
        <v>427.2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VLOOKUP(FQ830,$A$879:$F$2635,6,FALSE)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VLOOKUP(FZ830,$A$879:$F$2635,6,FALSE)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VLOOKUP(GI830,$A$879:$F$2635,6,FALSE)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VLOOKUP(GR830,$A$879:$F$2635,6,FALSE)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VLOOKUP(HA830,$A$879:$F$2635,6,FALSE)</f>
        <v>191</v>
      </c>
      <c r="HE830" s="179" t="s">
        <v>67</v>
      </c>
      <c r="HF830" s="10">
        <f>HD830*1.2</f>
        <v>229.2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VLOOKUP(HJ830,$A$879:$F$2635,6,FALSE)</f>
        <v>299</v>
      </c>
      <c r="HN830" s="179" t="s">
        <v>67</v>
      </c>
      <c r="HO830" s="10">
        <f>HM830*1.2</f>
        <v>358.8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VLOOKUP(HS830,$A$879:$F$2635,6,FALSE)</f>
        <v>356</v>
      </c>
      <c r="HW830" s="179" t="s">
        <v>67</v>
      </c>
      <c r="HX830" s="10">
        <f>HV830*1.2</f>
        <v>427.2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VLOOKUP(IB830,$A$879:$F$2635,6,FALSE)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VLOOKUP(IK830,$A$879:$F$2635,6,FALSE)</f>
        <v>299</v>
      </c>
      <c r="IO830" s="179" t="s">
        <v>67</v>
      </c>
      <c r="IP830" s="10">
        <f>IN830*1.2</f>
        <v>358.8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VLOOKUP(IT830,$A$879:$F$2635,6,FALSE)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VLOOKUP(JC830,$A$879:$F$2635,6,FALSE)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VLOOKUP(JL830,$A$879:$F$2635,6,FALSE)</f>
        <v>116</v>
      </c>
      <c r="JP830" s="179" t="s">
        <v>67</v>
      </c>
      <c r="JQ830" s="10">
        <f>JO830*1.2</f>
        <v>139.19999999999999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VLOOKUP(JU830,$A$879:$F$2635,6,FALSE)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VLOOKUP(KD830,$A$879:$F$2635,6,FALSE)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VLOOKUP(KM830,$A$879:$F$2635,6,FALSE)</f>
        <v>69</v>
      </c>
      <c r="KQ830" s="179" t="s">
        <v>67</v>
      </c>
      <c r="KR830" s="10">
        <f>KP830*1.2</f>
        <v>82.8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VLOOKUP(KV830,$A$879:$F$2635,6,FALSE)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VLOOKUP(LE830,$A$879:$F$2635,6,FALSE)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VLOOKUP(LN830,$A$879:$F$2635,6,FALSE)</f>
        <v>356</v>
      </c>
      <c r="LR830" s="179" t="s">
        <v>67</v>
      </c>
      <c r="LS830" s="10">
        <f>LQ830*1.2</f>
        <v>427.2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VLOOKUP(LW830,$A$879:$F$2635,6,FALSE)</f>
        <v>56</v>
      </c>
      <c r="MA830" s="179" t="s">
        <v>67</v>
      </c>
      <c r="MB830" s="10">
        <f>LZ830*1.2</f>
        <v>67.2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VLOOKUP(MF830,$A$879:$F$2635,6,FALSE)</f>
        <v>93</v>
      </c>
      <c r="MJ830" s="179" t="s">
        <v>67</v>
      </c>
      <c r="MK830" s="10">
        <f>MI830*1.2</f>
        <v>111.6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VLOOKUP(MO830,$A$879:$F$2635,6,FALSE)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VLOOKUP(MX830,$A$879:$F$2635,6,FALSE)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VLOOKUP(NG830,$A$879:$F$2635,6,FALSE)</f>
        <v>299</v>
      </c>
      <c r="NK830" s="179" t="s">
        <v>67</v>
      </c>
      <c r="NL830" s="10">
        <f>NJ830*1.2</f>
        <v>358.8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VLOOKUP(NP830,$A$879:$F$2635,6,FALSE)</f>
        <v>153</v>
      </c>
      <c r="NT830" s="179" t="s">
        <v>67</v>
      </c>
      <c r="NU830" s="10">
        <f>NS830*1.2</f>
        <v>183.6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VLOOKUP(NY830,$A$879:$F$2635,6,FALSE)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VLOOKUP(OH830,$A$879:$F$2635,6,FALSE)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VLOOKUP(OQ830,$A$879:$F$2635,6,FALSE)</f>
        <v>114</v>
      </c>
      <c r="OU830" s="179" t="s">
        <v>67</v>
      </c>
      <c r="OV830" s="10">
        <f>OT830*1.2</f>
        <v>136.79999999999998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VLOOKUP(OZ830,$A$879:$F$2635,6,FALSE)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3323</v>
      </c>
      <c r="PK830" s="180"/>
      <c r="PL830" s="180">
        <f>VLOOKUP(PI830,$A$879:$F$2635,6,FALSE)</f>
        <v>110</v>
      </c>
      <c r="PM830" s="179" t="s">
        <v>67</v>
      </c>
      <c r="PN830" s="10">
        <f>PL830*1.2</f>
        <v>132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VLOOKUP(PR830,$A$879:$F$2635,6,FALSE)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VLOOKUP(QA830,$A$879:$F$2635,6,FALSE)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VLOOKUP(QJ830,$A$879:$F$2635,6,FALSE)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VLOOKUP(QS830,$A$879:$F$2635,6,FALSE)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VLOOKUP(RB830,$A$879:$F$2635,6,FALSE)</f>
        <v>93</v>
      </c>
      <c r="RF830" s="179" t="s">
        <v>67</v>
      </c>
      <c r="RG830" s="10">
        <f>RE830*1.2</f>
        <v>111.6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VLOOKUP(RK830,$A$879:$F$2635,6,FALSE)</f>
        <v>299</v>
      </c>
      <c r="RO830" s="179" t="s">
        <v>67</v>
      </c>
      <c r="RP830" s="10">
        <f>RN830*1.2</f>
        <v>358.8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VLOOKUP(RT830,$A$879:$F$2635,6,FALSE)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VLOOKUP(SC830,$A$879:$F$2635,6,FALSE)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VLOOKUP(SL830,$A$879:$F$2635,6,FALSE)</f>
        <v>78</v>
      </c>
      <c r="SP830" s="179" t="s">
        <v>67</v>
      </c>
      <c r="SQ830" s="10">
        <f>SO830*1.2</f>
        <v>93.6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VLOOKUP(SU830,$A$879:$F$2635,6,FALSE)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VLOOKUP(TD830,$A$879:$F$2635,6,FALSE)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VLOOKUP(TM830,$A$879:$F$2635,6,FALSE)</f>
        <v>356</v>
      </c>
      <c r="TQ830" s="179" t="s">
        <v>67</v>
      </c>
      <c r="TR830" s="10">
        <f>TP830*1.2</f>
        <v>427.2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VLOOKUP(TV830,$A$879:$F$2635,6,FALSE)</f>
        <v>78</v>
      </c>
      <c r="TZ830" s="179" t="s">
        <v>67</v>
      </c>
      <c r="UA830" s="10">
        <f>TY830*1.2</f>
        <v>93.6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VLOOKUP(UE830,$A$879:$F$2635,6,FALSE)</f>
        <v>153</v>
      </c>
      <c r="UI830" s="179" t="s">
        <v>67</v>
      </c>
      <c r="UJ830" s="10">
        <f>UH830*1.2</f>
        <v>183.6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VLOOKUP(UN830,$A$879:$F$2635,6,FALSE)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VLOOKUP(UW830,$A$879:$F$2635,6,FALSE)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VLOOKUP(VF830,$A$879:$F$2635,6,FALSE)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VLOOKUP(VO830,$A$879:$F$2635,6,FALSE)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VLOOKUP(VX830,$A$879:$F$2635,6,FALSE)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VLOOKUP(WG830,$A$879:$F$2635,6,FALSE)</f>
        <v>219</v>
      </c>
      <c r="WK830" s="179" t="s">
        <v>67</v>
      </c>
      <c r="WL830" s="10">
        <f>WJ830*1.2</f>
        <v>262.8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VLOOKUP(WP830,$A$879:$F$2635,6,FALSE)</f>
        <v>299</v>
      </c>
      <c r="WT830" s="179" t="s">
        <v>67</v>
      </c>
      <c r="WU830" s="10">
        <f>WS830*1.2</f>
        <v>358.8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VLOOKUP(WY830,$A$879:$F$2635,6,FALSE)</f>
        <v>102</v>
      </c>
      <c r="XC830" s="179" t="s">
        <v>67</v>
      </c>
      <c r="XD830" s="10">
        <f>XB830*1.2</f>
        <v>122.39999999999999</v>
      </c>
      <c r="XF830" s="239"/>
      <c r="XG830" s="179" t="s">
        <v>93</v>
      </c>
      <c r="XH830" s="370" t="s">
        <v>2344</v>
      </c>
      <c r="XJ830" s="180"/>
      <c r="XK830" s="180">
        <f>VLOOKUP(XH830,$A$879:$F$2635,6,FALSE)</f>
        <v>204</v>
      </c>
      <c r="XL830" s="179" t="s">
        <v>67</v>
      </c>
      <c r="XM830" s="10">
        <f>XK830*1.2</f>
        <v>244.79999999999998</v>
      </c>
      <c r="XO830" s="239"/>
      <c r="XP830" s="179" t="s">
        <v>93</v>
      </c>
      <c r="XQ830" s="360" t="s">
        <v>2012</v>
      </c>
      <c r="XS830" s="180"/>
      <c r="XT830" s="180">
        <f>VLOOKUP(XQ830,$A$879:$F$2635,6,FALSE)</f>
        <v>114</v>
      </c>
      <c r="XU830" s="179" t="s">
        <v>67</v>
      </c>
      <c r="XV830" s="10">
        <f>XT830*1.2</f>
        <v>136.79999999999998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VLOOKUP(XZ830,$A$879:$F$2635,6,FALSE)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VLOOKUP(YI830,$A$879:$F$2635,6,FALSE)</f>
        <v>69</v>
      </c>
      <c r="YM830" s="179" t="s">
        <v>67</v>
      </c>
      <c r="YN830" s="10">
        <f>YL830*1.2</f>
        <v>82.8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VLOOKUP(YR830,$A$879:$F$2635,6,FALSE)</f>
        <v>116</v>
      </c>
      <c r="YV830" s="179" t="s">
        <v>67</v>
      </c>
      <c r="YW830" s="10">
        <f>YU830*1.2</f>
        <v>139.19999999999999</v>
      </c>
      <c r="YY830" s="239"/>
      <c r="YZ830" s="179" t="s">
        <v>93</v>
      </c>
      <c r="ZA830" s="360" t="s">
        <v>540</v>
      </c>
      <c r="ZC830" s="180"/>
      <c r="ZD830" s="180">
        <f>VLOOKUP(ZA830,$A$879:$F$2635,6,FALSE)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VLOOKUP(ZJ830,$A$879:$F$2635,6,FALSE)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VLOOKUP(ZS830,$A$879:$F$2635,6,FALSE)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VLOOKUP(AAB830,$A$879:$F$2635,6,FALSE)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VLOOKUP(AAK830,$A$879:$F$2635,6,FALSE)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VLOOKUP(AAT830,$A$879:$F$2635,6,FALSE)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VLOOKUP(ABC830,$A$879:$F$2635,6,FALSE)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VLOOKUP(ABL830,$A$879:$F$2635,6,FALSE)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VLOOKUP(ABU830,$A$879:$F$2635,6,FALSE)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VLOOKUP(ACD830,$A$879:$F$2635,6,FALSE)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VLOOKUP(ACM830,$A$879:$F$2635,6,FALSE)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VLOOKUP(ACV830,$A$879:$F$2635,6,FALSE)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VLOOKUP(ADE830,$A$879:$F$2635,6,FALSE)</f>
        <v>56</v>
      </c>
      <c r="ADI830" s="179" t="s">
        <v>67</v>
      </c>
      <c r="ADJ830" s="10">
        <f>ADH830*1.2</f>
        <v>67.2</v>
      </c>
      <c r="ADL830" s="239"/>
      <c r="ADM830" s="179" t="s">
        <v>93</v>
      </c>
      <c r="ADN830" s="75" t="s">
        <v>183</v>
      </c>
      <c r="ADP830" s="180"/>
      <c r="ADQ830" s="180" t="e">
        <f>VLOOKUP(ADN830,$A$879:$F$2635,6,FALSE)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VLOOKUP(ADW830,$A$879:$F$2635,6,FALSE)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VLOOKUP(AEF830,$A$879:$F$2635,6,FALSE)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VLOOKUP(AEO830,$A$879:$F$2635,6,FALSE)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VLOOKUP(AEX830,$A$879:$F$2635,6,FALSE)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VLOOKUP(AFG830,$A$879:$F$2635,6,FALSE)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VLOOKUP(AFP830,$A$879:$F$2635,6,FALSE)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VLOOKUP(AFY830,$A$879:$F$2635,6,FALSE)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VLOOKUP(AGH830,$A$879:$F$2635,6,FALSE)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VLOOKUP(AGQ830,$A$879:$F$2635,6,FALSE)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VLOOKUP(AGZ830,$A$879:$F$2635,6,FALSE)</f>
        <v>78</v>
      </c>
      <c r="AHD830" s="179" t="s">
        <v>67</v>
      </c>
      <c r="AHE830" s="10">
        <f>AHC830*1.2</f>
        <v>93.6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VLOOKUP(AHI830,$A$879:$F$2635,6,FALSE)</f>
        <v>356</v>
      </c>
      <c r="AHM830" s="179" t="s">
        <v>67</v>
      </c>
      <c r="AHN830" s="10">
        <f>AHL830*1.2</f>
        <v>427.2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VLOOKUP(AHR830,$A$879:$F$2635,6,FALSE)</f>
        <v>69</v>
      </c>
      <c r="AHV830" s="179" t="s">
        <v>67</v>
      </c>
      <c r="AHW830" s="10">
        <f>AHU830*1.2</f>
        <v>82.8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VLOOKUP(AIA830,$A$879:$F$2635,6,FALSE)</f>
        <v>69</v>
      </c>
      <c r="AIE830" s="179" t="s">
        <v>67</v>
      </c>
      <c r="AIF830" s="10">
        <f>AID830*1.2</f>
        <v>82.8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VLOOKUP(AIJ830,$A$879:$F$2635,6,FALSE)</f>
        <v>204</v>
      </c>
      <c r="AIN830" s="179" t="s">
        <v>67</v>
      </c>
      <c r="AIO830" s="10">
        <f>AIM830*1.2</f>
        <v>244.79999999999998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VLOOKUP(AIS830,$A$879:$F$2635,6,FALSE)</f>
        <v>299</v>
      </c>
      <c r="AIW830" s="179" t="s">
        <v>67</v>
      </c>
      <c r="AIX830" s="10">
        <f>AIV830*1.2</f>
        <v>358.8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VLOOKUP(AJB830,$A$879:$F$2635,6,FALSE)</f>
        <v>116</v>
      </c>
      <c r="AJF830" s="179" t="s">
        <v>67</v>
      </c>
      <c r="AJG830" s="10">
        <f>AJE830*1.2</f>
        <v>139.19999999999999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VLOOKUP(AJK830,$A$879:$F$2635,6,FALSE)</f>
        <v>356</v>
      </c>
      <c r="AJO830" s="179" t="s">
        <v>67</v>
      </c>
      <c r="AJP830" s="10">
        <f>AJN830*1.2</f>
        <v>427.2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VLOOKUP(AJT830,$A$879:$F$2635,6,FALSE)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VLOOKUP(AKC830,$A$879:$F$2635,6,FALSE)</f>
        <v>356</v>
      </c>
      <c r="AKG830" s="179" t="s">
        <v>67</v>
      </c>
      <c r="AKH830" s="10">
        <f>AKF830*1.2</f>
        <v>427.2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VLOOKUP(AKL830,$A$879:$F$2635,6,FALSE)</f>
        <v>102</v>
      </c>
      <c r="AKP830" s="179" t="s">
        <v>67</v>
      </c>
      <c r="AKQ830" s="10">
        <f>AKO830*1.2</f>
        <v>122.39999999999999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VLOOKUP(AKU830,$A$879:$F$2635,6,FALSE)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VLOOKUP(ALD830,$A$879:$F$2635,6,FALSE)</f>
        <v>191</v>
      </c>
      <c r="ALH830" s="179" t="s">
        <v>67</v>
      </c>
      <c r="ALI830" s="10">
        <f>ALG830*1.2</f>
        <v>229.2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VLOOKUP(ALM830,$A$879:$F$2635,6,FALSE)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VLOOKUP(ALV830,$A$879:$F$2635,6,FALSE)</f>
        <v>299</v>
      </c>
      <c r="ALZ830" s="179" t="s">
        <v>67</v>
      </c>
      <c r="AMA830" s="10">
        <f>ALY830*1.2</f>
        <v>358.8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VLOOKUP(AME830,$A$879:$F$2635,6,FALSE)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VLOOKUP(AMN830,$A$879:$F$2635,6,FALSE)</f>
        <v>299</v>
      </c>
      <c r="AMR830" s="179" t="s">
        <v>67</v>
      </c>
      <c r="AMS830" s="10">
        <f>AMQ830*1.2</f>
        <v>358.8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VLOOKUP(AMW830,$A$879:$F$2635,6,FALSE)</f>
        <v>102</v>
      </c>
      <c r="ANA830" s="179" t="s">
        <v>67</v>
      </c>
      <c r="ANB830" s="10">
        <f>AMZ830*1.2</f>
        <v>122.39999999999999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VLOOKUP(ANF830,$A$879:$F$2635,6,FALSE)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VLOOKUP(ANO830,$A$879:$F$2635,6,FALSE)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VLOOKUP(ANX830,$A$879:$F$2635,6,FALSE)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VLOOKUP(AOG830,$A$879:$F$2635,6,FALSE)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VLOOKUP(AOP830,$A$879:$F$2635,6,FALSE)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VLOOKUP(AOY830,$A$879:$F$2635,6,FALSE)</f>
        <v>356</v>
      </c>
      <c r="APC830" s="179" t="s">
        <v>67</v>
      </c>
      <c r="APD830" s="10">
        <f>APB830*1.2</f>
        <v>427.2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VLOOKUP(APH830,$A$879:$F$2635,6,FALSE)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VLOOKUP(APQ830,$A$879:$F$2635,6,FALSE)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VLOOKUP(APZ830,$A$879:$F$2635,6,FALSE)</f>
        <v>78</v>
      </c>
      <c r="AQD830" s="179" t="s">
        <v>67</v>
      </c>
      <c r="AQE830" s="10">
        <f>AQC830*1.2</f>
        <v>93.6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VLOOKUP(AQI830,$A$879:$F$2635,6,FALSE)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VLOOKUP(AQR830,$A$879:$F$2635,6,FALSE)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VLOOKUP(ARA830,$A$879:$F$2635,6,FALSE)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VLOOKUP(ARJ830,$A$879:$F$2635,6,FALSE)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VLOOKUP(ARS830,$A$879:$F$2635,6,FALSE)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VLOOKUP(ASB830,$A$879:$F$2635,6,FALSE)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VLOOKUP(ASK830,$A$879:$F$2635,6,FALSE)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VLOOKUP(AST830,$A$879:$F$2635,6,FALSE)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VLOOKUP(ATC830,$A$879:$F$2635,6,FALSE)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VLOOKUP(ATL830,$A$879:$F$2635,6,FALSE)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VLOOKUP(ATU830,$A$879:$F$2635,6,FALSE)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VLOOKUP(AUD830,$A$879:$F$2635,6,FALSE)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VLOOKUP(AUM830,$A$879:$F$2635,6,FALSE)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VLOOKUP(AUV830,$A$879:$F$2635,6,FALSE)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VLOOKUP(AVE830,$A$879:$F$2635,6,FALSE)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VLOOKUP(AVN830,$A$879:$F$2635,6,FALSE)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VLOOKUP(AVW830,$A$879:$F$2635,6,FALSE)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VLOOKUP(AWF830,$A$879:$F$2635,6,FALSE)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VLOOKUP(AWO830,$A$879:$F$2635,6,FALSE)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VLOOKUP(AWX830,$A$879:$F$2635,6,FALSE)</f>
        <v>356</v>
      </c>
      <c r="AXB830" s="179" t="s">
        <v>67</v>
      </c>
      <c r="AXC830" s="10">
        <f>AXA830*1.2</f>
        <v>427.2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VLOOKUP(AXG830,$A$879:$F$2635,6,FALSE)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VLOOKUP(AXP830,$A$879:$F$2635,6,FALSE)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VLOOKUP(AXY830,$A$879:$F$2635,6,FALSE)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VLOOKUP(AYH830,$A$879:$F$2635,6,FALSE)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VLOOKUP(AYQ830,$A$879:$F$2635,6,FALSE)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VLOOKUP(AYZ830,$A$879:$F$2635,6,FALSE)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VLOOKUP(AZI830,$A$879:$F$2635,6,FALSE)</f>
        <v>69</v>
      </c>
      <c r="AZM830" s="179" t="s">
        <v>67</v>
      </c>
      <c r="AZN830" s="10">
        <f>AZL830*1.2</f>
        <v>82.8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VLOOKUP(AZR830,$A$879:$F$2635,6,FALSE)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VLOOKUP(BAA830,$A$879:$F$2635,6,FALSE)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VLOOKUP(BAJ830,$A$879:$F$2635,6,FALSE)</f>
        <v>356</v>
      </c>
      <c r="BAN830" s="179" t="s">
        <v>67</v>
      </c>
      <c r="BAO830" s="10">
        <f>BAM830*1.2</f>
        <v>427.2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VLOOKUP(BAS830,$A$879:$F$2635,6,FALSE)</f>
        <v>78</v>
      </c>
      <c r="BAW830" s="179" t="s">
        <v>67</v>
      </c>
      <c r="BAX830" s="10">
        <f>BAV830*1.2</f>
        <v>93.6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VLOOKUP(BBB830,$A$879:$F$2635,6,FALSE)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VLOOKUP(BBK830,$A$879:$F$2635,6,FALSE)</f>
        <v>356</v>
      </c>
      <c r="BBO830" s="179" t="s">
        <v>67</v>
      </c>
      <c r="BBP830" s="10">
        <f>BBN830*1.2</f>
        <v>427.2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VLOOKUP(BBT830,$A$879:$F$2635,6,FALSE)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VLOOKUP(BCC830,$A$879:$F$2635,6,FALSE)</f>
        <v>121</v>
      </c>
      <c r="BCG830" s="179" t="s">
        <v>67</v>
      </c>
      <c r="BCH830" s="10">
        <f>BCF830*1.2</f>
        <v>145.19999999999999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VLOOKUP(BCL830,$A$879:$F$2635,6,FALSE)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VLOOKUP(BCU830,$A$879:$F$2635,6,FALSE)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VLOOKUP(BDD830,$A$879:$F$2635,6,FALSE)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VLOOKUP(BDM830,$A$879:$F$2635,6,FALSE)</f>
        <v>356</v>
      </c>
      <c r="BDQ830" s="179" t="s">
        <v>67</v>
      </c>
      <c r="BDR830" s="10">
        <f>BDP830*1.2</f>
        <v>427.2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VLOOKUP(BDV830,$A$879:$F$2635,6,FALSE)</f>
        <v>153</v>
      </c>
      <c r="BDZ830" s="179" t="s">
        <v>67</v>
      </c>
      <c r="BEA830" s="10">
        <f>BDY830*1.2</f>
        <v>183.6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VLOOKUP(BEE830,$A$879:$F$2635,6,FALSE)</f>
        <v>56</v>
      </c>
      <c r="BEI830" s="179" t="s">
        <v>67</v>
      </c>
      <c r="BEJ830" s="10">
        <f>BEH830*1.2</f>
        <v>67.2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VLOOKUP(BEN830,$A$879:$F$2635,6,FALSE)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VLOOKUP(BEW830,$A$879:$F$2635,6,FALSE)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VLOOKUP(BFF830,$A$879:$F$2635,6,FALSE)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VLOOKUP(BFO830,$A$879:$F$2635,6,FALSE)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VLOOKUP(BFX830,$A$879:$F$2635,6,FALSE)</f>
        <v>56</v>
      </c>
      <c r="BGB830" s="179" t="s">
        <v>67</v>
      </c>
      <c r="BGC830" s="10">
        <f>BGA830*1.2</f>
        <v>67.2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VLOOKUP(BGG830,$A$879:$F$2635,6,FALSE)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VLOOKUP(BGP830,$A$879:$F$2635,6,FALSE)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VLOOKUP(BGY830,$A$879:$F$2635,6,FALSE)</f>
        <v>191</v>
      </c>
      <c r="BHC830" s="179" t="s">
        <v>67</v>
      </c>
      <c r="BHD830" s="10">
        <f>BHB830*1.2</f>
        <v>229.2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VLOOKUP(B831,$A$879:$F$2635,6,FALSE)</f>
        <v>356</v>
      </c>
      <c r="F831" s="179" t="s">
        <v>69</v>
      </c>
      <c r="G831" s="10">
        <f>E831*1.1</f>
        <v>391.6</v>
      </c>
      <c r="H831" s="10"/>
      <c r="I831" s="233"/>
      <c r="J831" s="179" t="s">
        <v>94</v>
      </c>
      <c r="K831" s="360" t="s">
        <v>3323</v>
      </c>
      <c r="M831" s="180"/>
      <c r="N831" s="180">
        <f>VLOOKUP(K831,$A$879:$F$2635,6,FALSE)</f>
        <v>110</v>
      </c>
      <c r="O831" s="179" t="s">
        <v>69</v>
      </c>
      <c r="P831" s="10">
        <f>N831*1.1</f>
        <v>121.00000000000001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VLOOKUP(T831,$A$879:$F$2635,6,FALSE)</f>
        <v>114</v>
      </c>
      <c r="X831" s="179" t="s">
        <v>69</v>
      </c>
      <c r="Y831" s="10">
        <f>W831*1.1</f>
        <v>125.4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VLOOKUP(AC831,$A$879:$F$2635,6,FALSE)</f>
        <v>356</v>
      </c>
      <c r="AG831" s="179" t="s">
        <v>69</v>
      </c>
      <c r="AH831" s="10">
        <f>AF831*1.1</f>
        <v>391.6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VLOOKUP(AL831,$A$879:$F$2635,6,FALSE)</f>
        <v>356</v>
      </c>
      <c r="AP831" s="179" t="s">
        <v>69</v>
      </c>
      <c r="AQ831" s="10">
        <f>AO831*1.1</f>
        <v>391.6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VLOOKUP(AU831,$A$879:$F$2635,6,FALSE)</f>
        <v>116</v>
      </c>
      <c r="AY831" s="179" t="s">
        <v>69</v>
      </c>
      <c r="AZ831" s="10">
        <f>AX831*1.1</f>
        <v>127.60000000000001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VLOOKUP(BD831,$A$879:$F$2635,6,FALSE)</f>
        <v>102</v>
      </c>
      <c r="BH831" s="179" t="s">
        <v>69</v>
      </c>
      <c r="BI831" s="10">
        <f>BG831*1.1</f>
        <v>112.2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VLOOKUP(BM831,$A$879:$F$2635,6,FALSE)</f>
        <v>299</v>
      </c>
      <c r="BQ831" s="179" t="s">
        <v>69</v>
      </c>
      <c r="BR831" s="10">
        <f>BP831*1.1</f>
        <v>328.90000000000003</v>
      </c>
      <c r="BS831" s="10"/>
      <c r="BT831" s="233"/>
      <c r="BU831" s="179" t="s">
        <v>94</v>
      </c>
      <c r="BV831" s="360" t="s">
        <v>3323</v>
      </c>
      <c r="BX831" s="180"/>
      <c r="BY831" s="180">
        <f>VLOOKUP(BV831,$A$879:$F$2635,6,FALSE)</f>
        <v>110</v>
      </c>
      <c r="BZ831" s="179" t="s">
        <v>69</v>
      </c>
      <c r="CA831" s="10">
        <f>BY831*1.1</f>
        <v>121.00000000000001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VLOOKUP(CE831,$A$879:$F$2635,6,FALSE)</f>
        <v>116</v>
      </c>
      <c r="CI831" s="179" t="s">
        <v>69</v>
      </c>
      <c r="CJ831" s="10">
        <f>CH831*1.1</f>
        <v>127.60000000000001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VLOOKUP(CN831,$A$879:$F$2635,6,FALSE)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VLOOKUP(CW831,$A$879:$F$2635,6,FALSE)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VLOOKUP(DF831,$A$879:$F$2635,6,FALSE)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VLOOKUP(DO831,$A$879:$F$2635,6,FALSE)</f>
        <v>56</v>
      </c>
      <c r="DS831" s="179" t="s">
        <v>69</v>
      </c>
      <c r="DT831" s="10">
        <f>DR831*1.1</f>
        <v>61.600000000000009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VLOOKUP(DX831,$A$879:$F$2635,6,FALSE)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VLOOKUP(EG831,$A$879:$F$2635,6,FALSE)</f>
        <v>204</v>
      </c>
      <c r="EK831" s="179" t="s">
        <v>69</v>
      </c>
      <c r="EL831" s="10">
        <f>EJ831*1.1</f>
        <v>224.4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VLOOKUP(EP831,$A$879:$F$2635,6,FALSE)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VLOOKUP(EY831,$A$879:$F$2635,6,FALSE)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VLOOKUP(FH831,$A$879:$F$2635,6,FALSE)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VLOOKUP(FQ831,$A$879:$F$2635,6,FALSE)</f>
        <v>356</v>
      </c>
      <c r="FU831" s="179" t="s">
        <v>69</v>
      </c>
      <c r="FV831" s="10">
        <f>FT831*1.1</f>
        <v>391.6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VLOOKUP(FZ831,$A$879:$F$2635,6,FALSE)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VLOOKUP(GI831,$A$879:$F$2635,6,FALSE)</f>
        <v>69</v>
      </c>
      <c r="GM831" s="179" t="s">
        <v>69</v>
      </c>
      <c r="GN831" s="10">
        <f>GL831*1.1</f>
        <v>75.900000000000006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VLOOKUP(GR831,$A$879:$F$2635,6,FALSE)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VLOOKUP(HA831,$A$879:$F$2635,6,FALSE)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VLOOKUP(HJ831,$A$879:$F$2635,6,FALSE)</f>
        <v>69</v>
      </c>
      <c r="HN831" s="179" t="s">
        <v>69</v>
      </c>
      <c r="HO831" s="10">
        <f>HM831*1.1</f>
        <v>75.900000000000006</v>
      </c>
      <c r="HP831" s="10"/>
      <c r="HQ831" s="233"/>
      <c r="HR831" s="179" t="s">
        <v>94</v>
      </c>
      <c r="HS831" s="360" t="s">
        <v>3323</v>
      </c>
      <c r="HU831" s="180"/>
      <c r="HV831" s="180">
        <f>VLOOKUP(HS831,$A$879:$F$2635,6,FALSE)</f>
        <v>110</v>
      </c>
      <c r="HW831" s="179" t="s">
        <v>69</v>
      </c>
      <c r="HX831" s="10">
        <f>HV831*1.1</f>
        <v>121.00000000000001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VLOOKUP(IB831,$A$879:$F$2635,6,FALSE)</f>
        <v>299</v>
      </c>
      <c r="IF831" s="179" t="s">
        <v>69</v>
      </c>
      <c r="IG831" s="10">
        <f>IE831*1.1</f>
        <v>328.90000000000003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VLOOKUP(IK831,$A$879:$F$2635,6,FALSE)</f>
        <v>153</v>
      </c>
      <c r="IO831" s="179" t="s">
        <v>69</v>
      </c>
      <c r="IP831" s="10">
        <f>IN831*1.1</f>
        <v>168.3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VLOOKUP(IT831,$A$879:$F$2635,6,FALSE)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VLOOKUP(JC831,$A$879:$F$2635,6,FALSE)</f>
        <v>299</v>
      </c>
      <c r="JG831" s="179" t="s">
        <v>69</v>
      </c>
      <c r="JH831" s="10">
        <f>JF831*1.1</f>
        <v>328.90000000000003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VLOOKUP(JL831,$A$879:$F$2635,6,FALSE)</f>
        <v>102</v>
      </c>
      <c r="JP831" s="179" t="s">
        <v>69</v>
      </c>
      <c r="JQ831" s="10">
        <f>JO831*1.1</f>
        <v>112.2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VLOOKUP(JU831,$A$879:$F$2635,6,FALSE)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VLOOKUP(KD831,$A$879:$F$2635,6,FALSE)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VLOOKUP(KM831,$A$879:$F$2635,6,FALSE)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VLOOKUP(KV831,$A$879:$F$2635,6,FALSE)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VLOOKUP(LE831,$A$879:$F$2635,6,FALSE)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VLOOKUP(LN831,$A$879:$F$2635,6,FALSE)</f>
        <v>299</v>
      </c>
      <c r="LR831" s="179" t="s">
        <v>69</v>
      </c>
      <c r="LS831" s="10">
        <f>LQ831*1.1</f>
        <v>328.90000000000003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VLOOKUP(LW831,$A$879:$F$2635,6,FALSE)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VLOOKUP(MF831,$A$879:$F$2635,6,FALSE)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VLOOKUP(MO831,$A$879:$F$2635,6,FALSE)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VLOOKUP(MX831,$A$879:$F$2635,6,FALSE)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VLOOKUP(NG831,$A$879:$F$2635,6,FALSE)</f>
        <v>116</v>
      </c>
      <c r="NK831" s="179" t="s">
        <v>69</v>
      </c>
      <c r="NL831" s="10">
        <f>NJ831*1.1</f>
        <v>127.60000000000001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VLOOKUP(NP831,$A$879:$F$2635,6,FALSE)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VLOOKUP(NY831,$A$879:$F$2635,6,FALSE)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VLOOKUP(OH831,$A$879:$F$2635,6,FALSE)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VLOOKUP(OQ831,$A$879:$F$2635,6,FALSE)</f>
        <v>204</v>
      </c>
      <c r="OU831" s="179" t="s">
        <v>69</v>
      </c>
      <c r="OV831" s="10">
        <f>OT831*1.1</f>
        <v>224.4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VLOOKUP(OZ831,$A$879:$F$2635,6,FALSE)</f>
        <v>93</v>
      </c>
      <c r="PD831" s="179" t="s">
        <v>69</v>
      </c>
      <c r="PE831" s="10">
        <f>PC831*1.1</f>
        <v>102.30000000000001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VLOOKUP(PI831,$A$879:$F$2635,6,FALSE)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VLOOKUP(PR831,$A$879:$F$2635,6,FALSE)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VLOOKUP(QA831,$A$879:$F$2635,6,FALSE)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VLOOKUP(QJ831,$A$879:$F$2635,6,FALSE)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VLOOKUP(QS831,$A$879:$F$2635,6,FALSE)</f>
        <v>191</v>
      </c>
      <c r="QW831" s="179" t="s">
        <v>69</v>
      </c>
      <c r="QX831" s="10">
        <f>QV831*1.1</f>
        <v>210.10000000000002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VLOOKUP(RB831,$A$879:$F$2635,6,FALSE)</f>
        <v>56</v>
      </c>
      <c r="RF831" s="179" t="s">
        <v>69</v>
      </c>
      <c r="RG831" s="10">
        <f>RE831*1.1</f>
        <v>61.600000000000009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VLOOKUP(RK831,$A$879:$F$2635,6,FALSE)</f>
        <v>93</v>
      </c>
      <c r="RO831" s="179" t="s">
        <v>69</v>
      </c>
      <c r="RP831" s="10">
        <f>RN831*1.1</f>
        <v>102.30000000000001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VLOOKUP(RT831,$A$879:$F$2635,6,FALSE)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VLOOKUP(SC831,$A$879:$F$2635,6,FALSE)</f>
        <v>299</v>
      </c>
      <c r="SG831" s="179" t="s">
        <v>69</v>
      </c>
      <c r="SH831" s="10">
        <f>SF831*1.1</f>
        <v>328.90000000000003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VLOOKUP(SL831,$A$879:$F$2635,6,FALSE)</f>
        <v>56</v>
      </c>
      <c r="SP831" s="179" t="s">
        <v>69</v>
      </c>
      <c r="SQ831" s="10">
        <f>SO831*1.1</f>
        <v>61.600000000000009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VLOOKUP(SU831,$A$879:$F$2635,6,FALSE)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VLOOKUP(TD831,$A$879:$F$2635,6,FALSE)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3323</v>
      </c>
      <c r="TO831" s="180"/>
      <c r="TP831" s="180">
        <f>VLOOKUP(TM831,$A$879:$F$2635,6,FALSE)</f>
        <v>110</v>
      </c>
      <c r="TQ831" s="179" t="s">
        <v>69</v>
      </c>
      <c r="TR831" s="10">
        <f>TP831*1.1</f>
        <v>121.00000000000001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VLOOKUP(TV831,$A$879:$F$2635,6,FALSE)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VLOOKUP(UE831,$A$879:$F$2635,6,FALSE)</f>
        <v>114</v>
      </c>
      <c r="UI831" s="179" t="s">
        <v>69</v>
      </c>
      <c r="UJ831" s="10">
        <f>UH831*1.1</f>
        <v>125.4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VLOOKUP(UN831,$A$879:$F$2635,6,FALSE)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3323</v>
      </c>
      <c r="UY831" s="180"/>
      <c r="UZ831" s="180">
        <f>VLOOKUP(UW831,$A$879:$F$2635,6,FALSE)</f>
        <v>110</v>
      </c>
      <c r="VA831" s="179" t="s">
        <v>69</v>
      </c>
      <c r="VB831" s="10">
        <f>UZ831*1.1</f>
        <v>121.00000000000001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VLOOKUP(VF831,$A$879:$F$2635,6,FALSE)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VLOOKUP(VO831,$A$879:$F$2635,6,FALSE)</f>
        <v>114</v>
      </c>
      <c r="VS831" s="179" t="s">
        <v>69</v>
      </c>
      <c r="VT831" s="10">
        <f>VR831*1.1</f>
        <v>125.4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VLOOKUP(VX831,$A$879:$F$2635,6,FALSE)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VLOOKUP(WG831,$A$879:$F$2635,6,FALSE)</f>
        <v>116</v>
      </c>
      <c r="WK831" s="179" t="s">
        <v>69</v>
      </c>
      <c r="WL831" s="10">
        <f>WJ831*1.1</f>
        <v>127.60000000000001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VLOOKUP(WP831,$A$879:$F$2635,6,FALSE)</f>
        <v>116</v>
      </c>
      <c r="WT831" s="179" t="s">
        <v>69</v>
      </c>
      <c r="WU831" s="10">
        <f>WS831*1.1</f>
        <v>127.60000000000001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VLOOKUP(WY831,$A$879:$F$2635,6,FALSE)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VLOOKUP(XH831,$A$879:$F$2635,6,FALSE)</f>
        <v>78</v>
      </c>
      <c r="XL831" s="179" t="s">
        <v>69</v>
      </c>
      <c r="XM831" s="10">
        <f>XK831*1.1</f>
        <v>85.800000000000011</v>
      </c>
      <c r="XO831" s="239"/>
      <c r="XP831" s="179" t="s">
        <v>94</v>
      </c>
      <c r="XQ831" s="360" t="s">
        <v>2043</v>
      </c>
      <c r="XS831" s="180"/>
      <c r="XT831" s="180">
        <f>VLOOKUP(XQ831,$A$879:$F$2635,6,FALSE)</f>
        <v>185</v>
      </c>
      <c r="XU831" s="179" t="s">
        <v>69</v>
      </c>
      <c r="XV831" s="10">
        <f>XT831*1.1</f>
        <v>203.50000000000003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VLOOKUP(XZ831,$A$879:$F$2635,6,FALSE)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VLOOKUP(YI831,$A$879:$F$2635,6,FALSE)</f>
        <v>219</v>
      </c>
      <c r="YM831" s="179" t="s">
        <v>69</v>
      </c>
      <c r="YN831" s="10">
        <f>YL831*1.1</f>
        <v>240.9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VLOOKUP(YR831,$A$879:$F$2635,6,FALSE)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VLOOKUP(ZA831,$A$879:$F$2635,6,FALSE)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VLOOKUP(ZJ831,$A$879:$F$2635,6,FALSE)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VLOOKUP(ZS831,$A$879:$F$2635,6,FALSE)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VLOOKUP(AAB831,$A$879:$F$2635,6,FALSE)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VLOOKUP(AAK831,$A$879:$F$2635,6,FALSE)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VLOOKUP(AAT831,$A$879:$F$2635,6,FALSE)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VLOOKUP(ABC831,$A$879:$F$2635,6,FALSE)</f>
        <v>69</v>
      </c>
      <c r="ABG831" s="179" t="s">
        <v>69</v>
      </c>
      <c r="ABH831" s="10">
        <f>ABF831*1.1</f>
        <v>75.900000000000006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VLOOKUP(ABL831,$A$879:$F$2635,6,FALSE)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VLOOKUP(ABU831,$A$879:$F$2635,6,FALSE)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VLOOKUP(ACD831,$A$879:$F$2635,6,FALSE)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VLOOKUP(ACM831,$A$879:$F$2635,6,FALSE)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VLOOKUP(ACV831,$A$879:$F$2635,6,FALSE)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VLOOKUP(ADE831,$A$879:$F$2635,6,FALSE)</f>
        <v>299</v>
      </c>
      <c r="ADI831" s="179" t="s">
        <v>69</v>
      </c>
      <c r="ADJ831" s="10">
        <f>ADH831*1.1</f>
        <v>328.90000000000003</v>
      </c>
      <c r="ADL831" s="239"/>
      <c r="ADM831" s="179" t="s">
        <v>94</v>
      </c>
      <c r="ADN831" s="75" t="s">
        <v>183</v>
      </c>
      <c r="ADP831" s="180"/>
      <c r="ADQ831" s="180" t="e">
        <f>VLOOKUP(ADN831,$A$879:$F$2635,6,FALSE)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VLOOKUP(ADW831,$A$879:$F$2635,6,FALSE)</f>
        <v>27</v>
      </c>
      <c r="AEA831" s="179" t="s">
        <v>69</v>
      </c>
      <c r="AEB831" s="10">
        <f>ADZ831*1.1</f>
        <v>29.700000000000003</v>
      </c>
      <c r="AED831" s="239"/>
      <c r="AEE831" s="179" t="s">
        <v>94</v>
      </c>
      <c r="AEF831" s="75" t="s">
        <v>183</v>
      </c>
      <c r="AEH831" s="180"/>
      <c r="AEI831" s="180" t="e">
        <f>VLOOKUP(AEF831,$A$879:$F$2635,6,FALSE)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VLOOKUP(AEO831,$A$879:$F$2635,6,FALSE)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VLOOKUP(AEX831,$A$879:$F$2635,6,FALSE)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VLOOKUP(AFG831,$A$879:$F$2635,6,FALSE)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VLOOKUP(AFP831,$A$879:$F$2635,6,FALSE)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VLOOKUP(AFY831,$A$879:$F$2635,6,FALSE)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VLOOKUP(AGH831,$A$879:$F$2635,6,FALSE)</f>
        <v>356</v>
      </c>
      <c r="AGL831" s="179" t="s">
        <v>69</v>
      </c>
      <c r="AGM831" s="10">
        <f>AGK831*1.1</f>
        <v>391.6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VLOOKUP(AGQ831,$A$879:$F$2635,6,FALSE)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VLOOKUP(AGZ831,$A$879:$F$2635,6,FALSE)</f>
        <v>204</v>
      </c>
      <c r="AHD831" s="179" t="s">
        <v>69</v>
      </c>
      <c r="AHE831" s="10">
        <f>AHC831*1.1</f>
        <v>224.4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VLOOKUP(AHI831,$A$879:$F$2635,6,FALSE)</f>
        <v>219</v>
      </c>
      <c r="AHM831" s="179" t="s">
        <v>69</v>
      </c>
      <c r="AHN831" s="10">
        <f>AHL831*1.1</f>
        <v>240.9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VLOOKUP(AHR831,$A$879:$F$2635,6,FALSE)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VLOOKUP(AIA831,$A$879:$F$2635,6,FALSE)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VLOOKUP(AIJ831,$A$879:$F$2635,6,FALSE)</f>
        <v>116</v>
      </c>
      <c r="AIN831" s="179" t="s">
        <v>69</v>
      </c>
      <c r="AIO831" s="10">
        <f>AIM831*1.1</f>
        <v>127.60000000000001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VLOOKUP(AIS831,$A$879:$F$2635,6,FALSE)</f>
        <v>356</v>
      </c>
      <c r="AIW831" s="179" t="s">
        <v>69</v>
      </c>
      <c r="AIX831" s="10">
        <f>AIV831*1.1</f>
        <v>391.6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VLOOKUP(AJB831,$A$879:$F$2635,6,FALSE)</f>
        <v>102</v>
      </c>
      <c r="AJF831" s="179" t="s">
        <v>69</v>
      </c>
      <c r="AJG831" s="10">
        <f>AJE831*1.1</f>
        <v>112.2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VLOOKUP(AJK831,$A$879:$F$2635,6,FALSE)</f>
        <v>299</v>
      </c>
      <c r="AJO831" s="179" t="s">
        <v>69</v>
      </c>
      <c r="AJP831" s="10">
        <f>AJN831*1.1</f>
        <v>328.90000000000003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VLOOKUP(AJT831,$A$879:$F$2635,6,FALSE)</f>
        <v>356</v>
      </c>
      <c r="AJX831" s="179" t="s">
        <v>69</v>
      </c>
      <c r="AJY831" s="10">
        <f>AJW831*1.1</f>
        <v>391.6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VLOOKUP(AKC831,$A$879:$F$2635,6,FALSE)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VLOOKUP(AKL831,$A$879:$F$2635,6,FALSE)</f>
        <v>299</v>
      </c>
      <c r="AKP831" s="179" t="s">
        <v>69</v>
      </c>
      <c r="AKQ831" s="10">
        <f>AKO831*1.1</f>
        <v>328.90000000000003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VLOOKUP(AKU831,$A$879:$F$2635,6,FALSE)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VLOOKUP(ALD831,$A$879:$F$2635,6,FALSE)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VLOOKUP(ALM831,$A$879:$F$2635,6,FALSE)</f>
        <v>116</v>
      </c>
      <c r="ALQ831" s="179" t="s">
        <v>69</v>
      </c>
      <c r="ALR831" s="10">
        <f>ALP831*1.1</f>
        <v>127.60000000000001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VLOOKUP(ALV831,$A$879:$F$2635,6,FALSE)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VLOOKUP(AME831,$A$879:$F$2635,6,FALSE)</f>
        <v>111</v>
      </c>
      <c r="AMI831" s="179" t="s">
        <v>69</v>
      </c>
      <c r="AMJ831" s="10">
        <f>AMH831*1.1</f>
        <v>122.10000000000001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VLOOKUP(AMN831,$A$879:$F$2635,6,FALSE)</f>
        <v>116</v>
      </c>
      <c r="AMR831" s="179" t="s">
        <v>69</v>
      </c>
      <c r="AMS831" s="10">
        <f>AMQ831*1.1</f>
        <v>127.60000000000001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VLOOKUP(AMW831,$A$879:$F$2635,6,FALSE)</f>
        <v>299</v>
      </c>
      <c r="ANA831" s="179" t="s">
        <v>69</v>
      </c>
      <c r="ANB831" s="10">
        <f>AMZ831*1.1</f>
        <v>328.90000000000003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VLOOKUP(ANF831,$A$879:$F$2635,6,FALSE)</f>
        <v>219</v>
      </c>
      <c r="ANJ831" s="179" t="s">
        <v>69</v>
      </c>
      <c r="ANK831" s="10">
        <f>ANI831*1.1</f>
        <v>240.9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VLOOKUP(ANO831,$A$879:$F$2635,6,FALSE)</f>
        <v>299</v>
      </c>
      <c r="ANS831" s="179" t="s">
        <v>69</v>
      </c>
      <c r="ANT831" s="10">
        <f>ANR831*1.1</f>
        <v>328.90000000000003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VLOOKUP(ANX831,$A$879:$F$2635,6,FALSE)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VLOOKUP(AOG831,$A$879:$F$2635,6,FALSE)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VLOOKUP(AOP831,$A$879:$F$2635,6,FALSE)</f>
        <v>78</v>
      </c>
      <c r="AOT831" s="179" t="s">
        <v>69</v>
      </c>
      <c r="AOU831" s="10">
        <f>AOS831*1.1</f>
        <v>85.800000000000011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VLOOKUP(AOY831,$A$879:$F$2635,6,FALSE)</f>
        <v>102</v>
      </c>
      <c r="APC831" s="179" t="s">
        <v>69</v>
      </c>
      <c r="APD831" s="10">
        <f>APB831*1.1</f>
        <v>112.2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VLOOKUP(APH831,$A$879:$F$2635,6,FALSE)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VLOOKUP(APQ831,$A$879:$F$2635,6,FALSE)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VLOOKUP(APZ831,$A$879:$F$2635,6,FALSE)</f>
        <v>153</v>
      </c>
      <c r="AQD831" s="179" t="s">
        <v>69</v>
      </c>
      <c r="AQE831" s="10">
        <f>AQC831*1.1</f>
        <v>168.3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VLOOKUP(AQI831,$A$879:$F$2635,6,FALSE)</f>
        <v>78</v>
      </c>
      <c r="AQM831" s="179" t="s">
        <v>69</v>
      </c>
      <c r="AQN831" s="10">
        <f>AQL831*1.1</f>
        <v>85.800000000000011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VLOOKUP(AQR831,$A$879:$F$2635,6,FALSE)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VLOOKUP(ARA831,$A$879:$F$2635,6,FALSE)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VLOOKUP(ARJ831,$A$879:$F$2635,6,FALSE)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VLOOKUP(ARS831,$A$879:$F$2635,6,FALSE)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VLOOKUP(ASB831,$A$879:$F$2635,6,FALSE)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VLOOKUP(ASK831,$A$879:$F$2635,6,FALSE)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VLOOKUP(AST831,$A$879:$F$2635,6,FALSE)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VLOOKUP(ATC831,$A$879:$F$2635,6,FALSE)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VLOOKUP(ATL831,$A$879:$F$2635,6,FALSE)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VLOOKUP(ATU831,$A$879:$F$2635,6,FALSE)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VLOOKUP(AUD831,$A$879:$F$2635,6,FALSE)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VLOOKUP(AUM831,$A$879:$F$2635,6,FALSE)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VLOOKUP(AUV831,$A$879:$F$2635,6,FALSE)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VLOOKUP(AVE831,$A$879:$F$2635,6,FALSE)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VLOOKUP(AVN831,$A$879:$F$2635,6,FALSE)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VLOOKUP(AVW831,$A$879:$F$2635,6,FALSE)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VLOOKUP(AWF831,$A$879:$F$2635,6,FALSE)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VLOOKUP(AWO831,$A$879:$F$2635,6,FALSE)</f>
        <v>69</v>
      </c>
      <c r="AWS831" s="179" t="s">
        <v>69</v>
      </c>
      <c r="AWT831" s="10">
        <f>AWR831*1.1</f>
        <v>75.900000000000006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VLOOKUP(AWX831,$A$879:$F$2635,6,FALSE)</f>
        <v>78</v>
      </c>
      <c r="AXB831" s="179" t="s">
        <v>69</v>
      </c>
      <c r="AXC831" s="10">
        <f>AXA831*1.1</f>
        <v>85.800000000000011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VLOOKUP(AXG831,$A$879:$F$2635,6,FALSE)</f>
        <v>153</v>
      </c>
      <c r="AXK831" s="179" t="s">
        <v>69</v>
      </c>
      <c r="AXL831" s="10">
        <f>AXJ831*1.1</f>
        <v>168.3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VLOOKUP(AXP831,$A$879:$F$2635,6,FALSE)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VLOOKUP(AXY831,$A$879:$F$2635,6,FALSE)</f>
        <v>299</v>
      </c>
      <c r="AYC831" s="179" t="s">
        <v>69</v>
      </c>
      <c r="AYD831" s="10">
        <f>AYB831*1.1</f>
        <v>328.90000000000003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VLOOKUP(AYH831,$A$879:$F$2635,6,FALSE)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VLOOKUP(AYQ831,$A$879:$F$2635,6,FALSE)</f>
        <v>102</v>
      </c>
      <c r="AYU831" s="179" t="s">
        <v>69</v>
      </c>
      <c r="AYV831" s="10">
        <f>AYT831*1.1</f>
        <v>112.2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VLOOKUP(AYZ831,$A$879:$F$2635,6,FALSE)</f>
        <v>116</v>
      </c>
      <c r="AZD831" s="179" t="s">
        <v>69</v>
      </c>
      <c r="AZE831" s="10">
        <f>AZC831*1.1</f>
        <v>127.60000000000001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VLOOKUP(AZI831,$A$879:$F$2635,6,FALSE)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VLOOKUP(AZR831,$A$879:$F$2635,6,FALSE)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3323</v>
      </c>
      <c r="BAC831" s="180"/>
      <c r="BAD831" s="180">
        <f>VLOOKUP(BAA831,$A$879:$F$2635,6,FALSE)</f>
        <v>110</v>
      </c>
      <c r="BAE831" s="179" t="s">
        <v>69</v>
      </c>
      <c r="BAF831" s="10">
        <f>BAD831*1.1</f>
        <v>121.00000000000001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VLOOKUP(BAJ831,$A$879:$F$2635,6,FALSE)</f>
        <v>299</v>
      </c>
      <c r="BAN831" s="179" t="s">
        <v>69</v>
      </c>
      <c r="BAO831" s="10">
        <f>BAM831*1.1</f>
        <v>328.90000000000003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VLOOKUP(BAS831,$A$879:$F$2635,6,FALSE)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VLOOKUP(BBB831,$A$879:$F$2635,6,FALSE)</f>
        <v>56</v>
      </c>
      <c r="BBF831" s="179" t="s">
        <v>69</v>
      </c>
      <c r="BBG831" s="10">
        <f>BBE831*1.1</f>
        <v>61.600000000000009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VLOOKUP(BBK831,$A$879:$F$2635,6,FALSE)</f>
        <v>78</v>
      </c>
      <c r="BBO831" s="179" t="s">
        <v>69</v>
      </c>
      <c r="BBP831" s="10">
        <f>BBN831*1.1</f>
        <v>85.800000000000011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VLOOKUP(BBT831,$A$879:$F$2635,6,FALSE)</f>
        <v>69</v>
      </c>
      <c r="BBX831" s="179" t="s">
        <v>69</v>
      </c>
      <c r="BBY831" s="10">
        <f>BBW831*1.1</f>
        <v>75.900000000000006</v>
      </c>
      <c r="BBZ831" s="10"/>
      <c r="BCA831" s="239"/>
      <c r="BCB831" s="179" t="s">
        <v>94</v>
      </c>
      <c r="BCC831" s="360" t="s">
        <v>3323</v>
      </c>
      <c r="BCE831" s="180"/>
      <c r="BCF831" s="180">
        <f>VLOOKUP(BCC831,$A$879:$F$2635,6,FALSE)</f>
        <v>110</v>
      </c>
      <c r="BCG831" s="179" t="s">
        <v>69</v>
      </c>
      <c r="BCH831" s="10">
        <f>BCF831*1.1</f>
        <v>121.00000000000001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VLOOKUP(BCL831,$A$879:$F$2635,6,FALSE)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VLOOKUP(BCU831,$A$879:$F$2635,6,FALSE)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VLOOKUP(BDD831,$A$879:$F$2635,6,FALSE)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VLOOKUP(BDM831,$A$879:$F$2635,6,FALSE)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VLOOKUP(BDV831,$A$879:$F$2635,6,FALSE)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VLOOKUP(BEE831,$A$879:$F$2635,6,FALSE)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VLOOKUP(BEN831,$A$879:$F$2635,6,FALSE)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VLOOKUP(BEW831,$A$879:$F$2635,6,FALSE)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VLOOKUP(BFF831,$A$879:$F$2635,6,FALSE)</f>
        <v>153</v>
      </c>
      <c r="BFJ831" s="179" t="s">
        <v>69</v>
      </c>
      <c r="BFK831" s="10">
        <f>BFI831*1.1</f>
        <v>168.3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VLOOKUP(BFO831,$A$879:$F$2635,6,FALSE)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VLOOKUP(BFX831,$A$879:$F$2635,6,FALSE)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VLOOKUP(BGG831,$A$879:$F$2635,6,FALSE)</f>
        <v>78</v>
      </c>
      <c r="BGK831" s="179" t="s">
        <v>69</v>
      </c>
      <c r="BGL831" s="10">
        <f>BGJ831*1.1</f>
        <v>85.800000000000011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VLOOKUP(BGP831,$A$879:$F$2635,6,FALSE)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VLOOKUP(BGY831,$A$879:$F$2635,6,FALSE)</f>
        <v>102</v>
      </c>
      <c r="BHC831" s="179" t="s">
        <v>69</v>
      </c>
      <c r="BHD831" s="10">
        <f>BHB831*1.1</f>
        <v>112.2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1440.9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1319.9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1634.9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1491.3000000000002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1566.6999999999998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1142.7999999999997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1062.4000000000001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1437.8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1229.0999999999999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1363.3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1367.9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1881.6000000000001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1504.8999999999999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1121.1999999999998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885.40000000000009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1488.4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1318.8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1358.4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1462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1042.9000000000001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1325.1000000000001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1526.6000000000001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1028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1519.8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1194.9000000000001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583.30000000000007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1313.6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2057.3000000000002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888.7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1022.1000000000001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1094.1000000000001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1206.8999999999999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966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1467.1000000000001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456.8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1193.6000000000001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1409.1999999999998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979.9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619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1432.3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1052.4000000000001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887.59999999999991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795.8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816.8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1178.9000000000001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777.8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738.3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862.59999999999991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808.6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885.30000000000007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1565.3999999999999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1078.8999999999999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345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883.5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660.5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1076.8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1530.1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901.9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851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779.5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913.39999999999986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921.4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1452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1246.1000000000001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1071.8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876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931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425.00000000000006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754.10000000000014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781.8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972.8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777.90000000000009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258.29999999999995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1609.7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1470.1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1145.5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887.4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1421.4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851.1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914.4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1593.6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2020.4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982.8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1345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1418.5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1708.9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1631.3000000000002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1546.8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1239.6999999999998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1031.2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1754.9999999999998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1204.1999999999998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905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722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825.5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1122.2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909.80000000000007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871.5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839.3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361.20000000000005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1009.4000000000001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839.2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1252.7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740.6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620.9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1447.7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1157.5999999999999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551.80000000000007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1087.8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487.70000000000005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1014.3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1526.1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1284.5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967.1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1393.8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1624.5000000000002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781.30000000000007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1332.8999999999999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1497.4999999999998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846.6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956.09999999999991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1223.3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1469.1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1423.6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1277.8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807.2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909.6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814.90000000000009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704.3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1219.0999999999999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767.3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586.70000000000005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580.70000000000005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1129.5999999999999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910.3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VLOOKUP(B833,$A$879:$F$2635,6,FALSE)</f>
        <v>102</v>
      </c>
      <c r="F833" s="179" t="s">
        <v>61</v>
      </c>
      <c r="G833" s="10">
        <f>E833*1.5*D833</f>
        <v>153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VLOOKUP(K833,$A$879:$F$2635,6,FALSE)</f>
        <v>102</v>
      </c>
      <c r="O833" s="179" t="s">
        <v>61</v>
      </c>
      <c r="P833" s="10">
        <f>N833*1.5*M833</f>
        <v>153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VLOOKUP(T833,$A$879:$F$2635,6,FALSE)</f>
        <v>102</v>
      </c>
      <c r="X833" s="179" t="s">
        <v>61</v>
      </c>
      <c r="Y833" s="10">
        <f>W833*1.5*V833</f>
        <v>260.09999999999997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VLOOKUP(AC833,$A$879:$F$2635,6,FALSE)</f>
        <v>102</v>
      </c>
      <c r="AG833" s="179" t="s">
        <v>61</v>
      </c>
      <c r="AH833" s="10">
        <f>AF833*1.5*AE833</f>
        <v>260.09999999999997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VLOOKUP(AL833,$A$879:$F$2635,6,FALSE)</f>
        <v>63</v>
      </c>
      <c r="AP833" s="179" t="s">
        <v>61</v>
      </c>
      <c r="AQ833" s="10">
        <f>AO833*1.5*AN833</f>
        <v>94.5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VLOOKUP(AU833,$A$879:$F$2635,6,FALSE)</f>
        <v>102</v>
      </c>
      <c r="AY833" s="179" t="s">
        <v>61</v>
      </c>
      <c r="AZ833" s="10">
        <f>AX833*1.5*AW833</f>
        <v>153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VLOOKUP(BD833,$A$879:$F$2635,6,FALSE)</f>
        <v>102</v>
      </c>
      <c r="BH833" s="179" t="s">
        <v>61</v>
      </c>
      <c r="BI833" s="10">
        <f>BG833*1.5*BF833</f>
        <v>153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VLOOKUP(BM833,$A$879:$F$2635,6,FALSE)</f>
        <v>90</v>
      </c>
      <c r="BQ833" s="179" t="s">
        <v>61</v>
      </c>
      <c r="BR833" s="10">
        <f>BP833*1.5*BO833</f>
        <v>135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VLOOKUP(BV833,$A$879:$F$2635,6,FALSE)</f>
        <v>102</v>
      </c>
      <c r="BZ833" s="179" t="s">
        <v>61</v>
      </c>
      <c r="CA833" s="10">
        <f>BY833*1.5*BX833</f>
        <v>153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VLOOKUP(CE833,$A$879:$F$2635,6,FALSE)</f>
        <v>102</v>
      </c>
      <c r="CI833" s="179" t="s">
        <v>61</v>
      </c>
      <c r="CJ833" s="10">
        <f>CH833*1.5*CG833</f>
        <v>153</v>
      </c>
      <c r="CK833" s="10"/>
      <c r="CL833" s="233"/>
      <c r="CM833" s="179" t="s">
        <v>95</v>
      </c>
      <c r="CN833" s="361" t="s">
        <v>3138</v>
      </c>
      <c r="CO833" s="14" t="s">
        <v>1662</v>
      </c>
      <c r="CP833" s="248">
        <f>IF(CO833="Kopman",1.7,1)</f>
        <v>1.7</v>
      </c>
      <c r="CQ833" s="180">
        <f>VLOOKUP(CN833,$A$879:$F$2635,6,FALSE)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VLOOKUP(CW833,$A$879:$F$2635,6,FALSE)</f>
        <v>102</v>
      </c>
      <c r="DA833" s="179" t="s">
        <v>61</v>
      </c>
      <c r="DB833" s="10">
        <f>CZ833*1.5*CY833</f>
        <v>153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VLOOKUP(DF833,$A$879:$F$2635,6,FALSE)</f>
        <v>102</v>
      </c>
      <c r="DJ833" s="179" t="s">
        <v>61</v>
      </c>
      <c r="DK833" s="10">
        <f>DI833*1.5*DH833</f>
        <v>153</v>
      </c>
      <c r="DL833" s="10"/>
      <c r="DM833" s="233"/>
      <c r="DN833" s="179" t="s">
        <v>95</v>
      </c>
      <c r="DO833" s="360" t="s">
        <v>3138</v>
      </c>
      <c r="DQ833" s="248">
        <f>IF(DP833="Kopman",1.7,1)</f>
        <v>1</v>
      </c>
      <c r="DR833" s="180">
        <f>VLOOKUP(DO833,$A$879:$F$2635,6,FALSE)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VLOOKUP(DX833,$A$879:$F$2635,6,FALSE)</f>
        <v>102</v>
      </c>
      <c r="EB833" s="179" t="s">
        <v>61</v>
      </c>
      <c r="EC833" s="10">
        <f>EA833*1.5*DZ833</f>
        <v>153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VLOOKUP(EG833,$A$879:$F$2635,6,FALSE)</f>
        <v>102</v>
      </c>
      <c r="EK833" s="179" t="s">
        <v>61</v>
      </c>
      <c r="EL833" s="10">
        <f>EJ833*1.5*EI833</f>
        <v>153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VLOOKUP(EP833,$A$879:$F$2635,6,FALSE)</f>
        <v>63</v>
      </c>
      <c r="ET833" s="179" t="s">
        <v>61</v>
      </c>
      <c r="EU833" s="10">
        <f>ES833*1.5*ER833</f>
        <v>160.65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VLOOKUP(EY833,$A$879:$F$2635,6,FALSE)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VLOOKUP(FH833,$A$879:$F$2635,6,FALSE)</f>
        <v>149</v>
      </c>
      <c r="FL833" s="179" t="s">
        <v>61</v>
      </c>
      <c r="FM833" s="10">
        <f>FK833*1.5*FJ833</f>
        <v>223.5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VLOOKUP(FQ833,$A$879:$F$2635,6,FALSE)</f>
        <v>102</v>
      </c>
      <c r="FU833" s="179" t="s">
        <v>61</v>
      </c>
      <c r="FV833" s="10">
        <f>FT833*1.5*FS833</f>
        <v>153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VLOOKUP(FZ833,$A$879:$F$2635,6,FALSE)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VLOOKUP(GI833,$A$879:$F$2635,6,FALSE)</f>
        <v>102</v>
      </c>
      <c r="GM833" s="179" t="s">
        <v>61</v>
      </c>
      <c r="GN833" s="10">
        <f>GL833*1.5*GK833</f>
        <v>260.09999999999997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VLOOKUP(GR833,$A$879:$F$2635,6,FALSE)</f>
        <v>149</v>
      </c>
      <c r="GV833" s="179" t="s">
        <v>149</v>
      </c>
      <c r="GW833" s="10">
        <f>GU833*1.5*GT833</f>
        <v>223.5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VLOOKUP(HA833,$A$879:$F$2635,6,FALSE)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VLOOKUP(HJ833,$A$879:$F$2635,6,FALSE)</f>
        <v>102</v>
      </c>
      <c r="HN833" s="179" t="s">
        <v>149</v>
      </c>
      <c r="HO833" s="10">
        <f>HM833*1.5*HL833</f>
        <v>153</v>
      </c>
      <c r="HP833" s="10"/>
      <c r="HQ833" s="233"/>
      <c r="HR833" s="179" t="s">
        <v>95</v>
      </c>
      <c r="HS833" s="360" t="s">
        <v>3138</v>
      </c>
      <c r="HU833" s="248">
        <f>IF(HT833="Kopman",1.7,1)</f>
        <v>1</v>
      </c>
      <c r="HV833" s="180">
        <f>VLOOKUP(HS833,$A$879:$F$2635,6,FALSE)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VLOOKUP(IB833,$A$879:$F$2635,6,FALSE)</f>
        <v>102</v>
      </c>
      <c r="IF833" s="179" t="s">
        <v>149</v>
      </c>
      <c r="IG833" s="10">
        <f>IE833*1.5*ID833</f>
        <v>153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VLOOKUP(IK833,$A$879:$F$2635,6,FALSE)</f>
        <v>102</v>
      </c>
      <c r="IO833" s="179" t="s">
        <v>61</v>
      </c>
      <c r="IP833" s="10">
        <f>IN833*1.5*IM833</f>
        <v>153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VLOOKUP(IT833,$A$879:$F$2635,6,FALSE)</f>
        <v>102</v>
      </c>
      <c r="IX833" s="179" t="s">
        <v>61</v>
      </c>
      <c r="IY833" s="10">
        <f>IW833*1.5*IV833</f>
        <v>153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VLOOKUP(JC833,$A$879:$F$2635,6,FALSE)</f>
        <v>269</v>
      </c>
      <c r="JG833" s="179" t="s">
        <v>61</v>
      </c>
      <c r="JH833" s="10">
        <f>JF833*1.5*JE833</f>
        <v>403.5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VLOOKUP(JL833,$A$879:$F$2635,6,FALSE)</f>
        <v>33</v>
      </c>
      <c r="JP833" s="179" t="s">
        <v>61</v>
      </c>
      <c r="JQ833" s="10">
        <f>JO833*1.5*JN833</f>
        <v>49.5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VLOOKUP(JU833,$A$879:$F$2635,6,FALSE)</f>
        <v>149</v>
      </c>
      <c r="JY833" s="179" t="s">
        <v>61</v>
      </c>
      <c r="JZ833" s="10">
        <f>JX833*1.5*JW833</f>
        <v>223.5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VLOOKUP(KD833,$A$879:$F$2635,6,FALSE)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3138</v>
      </c>
      <c r="KN833" s="14" t="s">
        <v>1662</v>
      </c>
      <c r="KO833" s="248">
        <f>IF(KN833="Kopman",1.7,1)</f>
        <v>1.7</v>
      </c>
      <c r="KP833" s="180">
        <f>VLOOKUP(KM833,$A$879:$F$2635,6,FALSE)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VLOOKUP(KV833,$A$879:$F$2635,6,FALSE)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VLOOKUP(LE833,$A$879:$F$2635,6,FALSE)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VLOOKUP(LN833,$A$879:$F$2635,6,FALSE)</f>
        <v>102</v>
      </c>
      <c r="LR833" s="179" t="s">
        <v>61</v>
      </c>
      <c r="LS833" s="10">
        <f>LQ833*1.5*LP833</f>
        <v>153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VLOOKUP(LW833,$A$879:$F$2635,6,FALSE)</f>
        <v>170</v>
      </c>
      <c r="MA833" s="179" t="s">
        <v>61</v>
      </c>
      <c r="MB833" s="10">
        <f>LZ833*1.5*LY833</f>
        <v>255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VLOOKUP(MF833,$A$879:$F$2635,6,FALSE)</f>
        <v>149</v>
      </c>
      <c r="MJ833" s="179" t="s">
        <v>61</v>
      </c>
      <c r="MK833" s="10">
        <f>MI833*1.5*MH833</f>
        <v>223.5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VLOOKUP(MO833,$A$879:$F$2635,6,FALSE)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VLOOKUP(MX833,$A$879:$F$2635,6,FALSE)</f>
        <v>102</v>
      </c>
      <c r="NB833" s="179" t="s">
        <v>61</v>
      </c>
      <c r="NC833" s="10">
        <f>NA833*1.5*MZ833</f>
        <v>153</v>
      </c>
      <c r="ND833" s="10"/>
      <c r="NE833" s="233"/>
      <c r="NF833" s="179" t="s">
        <v>95</v>
      </c>
      <c r="NG833" s="360" t="s">
        <v>3138</v>
      </c>
      <c r="NI833" s="248">
        <f>IF(NH833="Kopman",1.7,1)</f>
        <v>1</v>
      </c>
      <c r="NJ833" s="180">
        <f>VLOOKUP(NG833,$A$879:$F$2635,6,FALSE)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VLOOKUP(NP833,$A$879:$F$2635,6,FALSE)</f>
        <v>131</v>
      </c>
      <c r="NT833" s="179" t="s">
        <v>61</v>
      </c>
      <c r="NU833" s="10">
        <f>NS833*1.5*NR833</f>
        <v>196.5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VLOOKUP(NY833,$A$879:$F$2635,6,FALSE)</f>
        <v>149</v>
      </c>
      <c r="OC833" s="179" t="s">
        <v>149</v>
      </c>
      <c r="OD833" s="10">
        <f>OB833*1.5*OA833</f>
        <v>223.5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VLOOKUP(OH833,$A$879:$F$2635,6,FALSE)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VLOOKUP(OQ833,$A$879:$F$2635,6,FALSE)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VLOOKUP(OZ833,$A$879:$F$2635,6,FALSE)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VLOOKUP(PI833,$A$879:$F$2635,6,FALSE)</f>
        <v>102</v>
      </c>
      <c r="PM833" s="179" t="s">
        <v>61</v>
      </c>
      <c r="PN833" s="10">
        <f>PL833*1.5*PK833</f>
        <v>153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VLOOKUP(PR833,$A$879:$F$2635,6,FALSE)</f>
        <v>170</v>
      </c>
      <c r="PV833" s="179" t="s">
        <v>61</v>
      </c>
      <c r="PW833" s="10">
        <f>PU833*1.5*PT833</f>
        <v>255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VLOOKUP(QA833,$A$879:$F$2635,6,FALSE)</f>
        <v>102</v>
      </c>
      <c r="QE833" s="179" t="s">
        <v>61</v>
      </c>
      <c r="QF833" s="10">
        <f>QD833*1.5*QC833</f>
        <v>153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VLOOKUP(QJ833,$A$879:$F$2635,6,FALSE)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VLOOKUP(QS833,$A$879:$F$2635,6,FALSE)</f>
        <v>102</v>
      </c>
      <c r="QW833" s="179" t="s">
        <v>61</v>
      </c>
      <c r="QX833" s="10">
        <f>QV833*1.5*QU833</f>
        <v>153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VLOOKUP(RB833,$A$879:$F$2635,6,FALSE)</f>
        <v>149</v>
      </c>
      <c r="RF833" s="179" t="s">
        <v>61</v>
      </c>
      <c r="RG833" s="10">
        <f>RE833*1.5*RD833</f>
        <v>223.5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VLOOKUP(RK833,$A$879:$F$2635,6,FALSE)</f>
        <v>102</v>
      </c>
      <c r="RO833" s="179" t="s">
        <v>149</v>
      </c>
      <c r="RP833" s="10">
        <f>RN833*1.5*RM833</f>
        <v>153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VLOOKUP(RT833,$A$879:$F$2635,6,FALSE)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VLOOKUP(SC833,$A$879:$F$2635,6,FALSE)</f>
        <v>269</v>
      </c>
      <c r="SG833" s="179" t="s">
        <v>61</v>
      </c>
      <c r="SH833" s="10">
        <f>SF833*1.5*SE833</f>
        <v>403.5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VLOOKUP(SL833,$A$879:$F$2635,6,FALSE)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VLOOKUP(SU833,$A$879:$F$2635,6,FALSE)</f>
        <v>102</v>
      </c>
      <c r="SY833" s="179" t="s">
        <v>61</v>
      </c>
      <c r="SZ833" s="10">
        <f>SX833*1.5*SW833</f>
        <v>153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VLOOKUP(TD833,$A$879:$F$2635,6,FALSE)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VLOOKUP(TM833,$A$879:$F$2635,6,FALSE)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VLOOKUP(TV833,$A$879:$F$2635,6,FALSE)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VLOOKUP(UE833,$A$879:$F$2635,6,FALSE)</f>
        <v>269</v>
      </c>
      <c r="UI833" s="179" t="s">
        <v>61</v>
      </c>
      <c r="UJ833" s="10">
        <f>UH833*1.5*UG833</f>
        <v>403.5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VLOOKUP(UN833,$A$879:$F$2635,6,FALSE)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VLOOKUP(UW833,$A$879:$F$2635,6,FALSE)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VLOOKUP(VF833,$A$879:$F$2635,6,FALSE)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VLOOKUP(VO833,$A$879:$F$2635,6,FALSE)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VLOOKUP(VX833,$A$879:$F$2635,6,FALSE)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VLOOKUP(WG833,$A$879:$F$2635,6,FALSE)</f>
        <v>149</v>
      </c>
      <c r="WK833" s="179" t="s">
        <v>149</v>
      </c>
      <c r="WL833" s="10">
        <f>WJ833*1.5*WI833</f>
        <v>379.95</v>
      </c>
      <c r="WN833" s="239"/>
      <c r="WO833" s="179" t="s">
        <v>95</v>
      </c>
      <c r="WP833" s="360" t="s">
        <v>3138</v>
      </c>
      <c r="WQ833" s="180"/>
      <c r="WR833" s="248">
        <f>IF(WQ833="Kopman",1.7,1)</f>
        <v>1</v>
      </c>
      <c r="WS833" s="180">
        <f>VLOOKUP(WP833,$A$879:$F$2635,6,FALSE)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VLOOKUP(WY833,$A$879:$F$2635,6,FALSE)</f>
        <v>149</v>
      </c>
      <c r="XC833" s="179" t="s">
        <v>149</v>
      </c>
      <c r="XD833" s="10">
        <f>XB833*1.5*XA833</f>
        <v>379.95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VLOOKUP(XH833,$A$879:$F$2635,6,FALSE)</f>
        <v>119</v>
      </c>
      <c r="XL833" s="179" t="s">
        <v>149</v>
      </c>
      <c r="XM833" s="10">
        <f>XK833*1.5*XJ833</f>
        <v>178.5</v>
      </c>
      <c r="XO833" s="239"/>
      <c r="XP833" s="179" t="s">
        <v>95</v>
      </c>
      <c r="XQ833" s="360" t="s">
        <v>3138</v>
      </c>
      <c r="XS833" s="248">
        <f>IF(XR833="Kopman",1.7,1)</f>
        <v>1</v>
      </c>
      <c r="XT833" s="180">
        <f>VLOOKUP(XQ833,$A$879:$F$2635,6,FALSE)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VLOOKUP(XZ833,$A$879:$F$2635,6,FALSE)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VLOOKUP(YI833,$A$879:$F$2635,6,FALSE)</f>
        <v>149</v>
      </c>
      <c r="YM833" s="179" t="s">
        <v>61</v>
      </c>
      <c r="YN833" s="10">
        <f>YL833*1.5*YK833</f>
        <v>379.95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VLOOKUP(YR833,$A$879:$F$2635,6,FALSE)</f>
        <v>149</v>
      </c>
      <c r="YV833" s="179" t="s">
        <v>149</v>
      </c>
      <c r="YW833" s="10">
        <f>YU833*1.5*YT833</f>
        <v>223.5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VLOOKUP(ZA833,$A$879:$F$2635,6,FALSE)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VLOOKUP(ZJ833,$A$879:$F$2635,6,FALSE)</f>
        <v>293</v>
      </c>
      <c r="ZN833" s="179" t="s">
        <v>149</v>
      </c>
      <c r="ZO833" s="10">
        <f>ZM833*1.5*ZL833</f>
        <v>439.5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VLOOKUP(ZS833,$A$879:$F$2635,6,FALSE)</f>
        <v>102</v>
      </c>
      <c r="ZW833" s="179" t="s">
        <v>61</v>
      </c>
      <c r="ZX833" s="10">
        <f>ZV833*1.5*ZU833</f>
        <v>153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VLOOKUP(AAB833,$A$879:$F$2635,6,FALSE)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VLOOKUP(AAK833,$A$879:$F$2635,6,FALSE)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VLOOKUP(AAT833,$A$879:$F$2635,6,FALSE)</f>
        <v>102</v>
      </c>
      <c r="AAX833" s="179" t="s">
        <v>61</v>
      </c>
      <c r="AAY833" s="10">
        <f>AAW833*1.5*AAV833</f>
        <v>153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VLOOKUP(ABC833,$A$879:$F$2635,6,FALSE)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VLOOKUP(ABL833,$A$879:$F$2635,6,FALSE)</f>
        <v>70</v>
      </c>
      <c r="ABP833" s="179" t="s">
        <v>61</v>
      </c>
      <c r="ABQ833" s="10">
        <f>ABO833*1.5*ABN833</f>
        <v>105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VLOOKUP(ABU833,$A$879:$F$2635,6,FALSE)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VLOOKUP(ACD833,$A$879:$F$2635,6,FALSE)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VLOOKUP(ACM833,$A$879:$F$2635,6,FALSE)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VLOOKUP(ACV833,$A$879:$F$2635,6,FALSE)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VLOOKUP(ADE833,$A$879:$F$2635,6,FALSE)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VLOOKUP(ADN833,$A$879:$F$2635,6,FALSE)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VLOOKUP(ADW833,$A$879:$F$2635,6,FALSE)</f>
        <v>205</v>
      </c>
      <c r="AEA833" s="179" t="s">
        <v>149</v>
      </c>
      <c r="AEB833" s="10">
        <f>ADZ833*1.5*ADY833</f>
        <v>522.75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VLOOKUP(AEF833,$A$879:$F$2635,6,FALSE)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VLOOKUP(AEO833,$A$879:$F$2635,6,FALSE)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VLOOKUP(AEX833,$A$879:$F$2635,6,FALSE)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VLOOKUP(AFG833,$A$879:$F$2635,6,FALSE)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VLOOKUP(AFP833,$A$879:$F$2635,6,FALSE)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VLOOKUP(AFY833,$A$879:$F$2635,6,FALSE)</f>
        <v>102</v>
      </c>
      <c r="AGC833" s="179" t="s">
        <v>61</v>
      </c>
      <c r="AGD833" s="10">
        <f>AGB833*1.5*AGA833</f>
        <v>153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VLOOKUP(AGH833,$A$879:$F$2635,6,FALSE)</f>
        <v>102</v>
      </c>
      <c r="AGL833" s="179" t="s">
        <v>61</v>
      </c>
      <c r="AGM833" s="10">
        <f>AGK833*1.5*AGJ833</f>
        <v>260.09999999999997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VLOOKUP(AGQ833,$A$879:$F$2635,6,FALSE)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VLOOKUP(AGZ833,$A$879:$F$2635,6,FALSE)</f>
        <v>102</v>
      </c>
      <c r="AHD833" s="179" t="s">
        <v>61</v>
      </c>
      <c r="AHE833" s="10">
        <f>AHC833*1.5*AHB833</f>
        <v>153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VLOOKUP(AHI833,$A$879:$F$2635,6,FALSE)</f>
        <v>90</v>
      </c>
      <c r="AHM833" s="179" t="s">
        <v>61</v>
      </c>
      <c r="AHN833" s="10">
        <f>AHL833*1.5*AHK833</f>
        <v>135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VLOOKUP(AHR833,$A$879:$F$2635,6,FALSE)</f>
        <v>102</v>
      </c>
      <c r="AHV833" s="179" t="s">
        <v>61</v>
      </c>
      <c r="AHW833" s="10">
        <f>AHU833*1.5*AHT833</f>
        <v>153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VLOOKUP(AIA833,$A$879:$F$2635,6,FALSE)</f>
        <v>102</v>
      </c>
      <c r="AIE833" s="179" t="s">
        <v>61</v>
      </c>
      <c r="AIF833" s="10">
        <f>AID833*1.5*AIC833</f>
        <v>153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VLOOKUP(AIJ833,$A$879:$F$2635,6,FALSE)</f>
        <v>131</v>
      </c>
      <c r="AIN833" s="179" t="s">
        <v>61</v>
      </c>
      <c r="AIO833" s="10">
        <f>AIM833*1.5*AIL833</f>
        <v>196.5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VLOOKUP(AIS833,$A$879:$F$2635,6,FALSE)</f>
        <v>102</v>
      </c>
      <c r="AIW833" s="179" t="s">
        <v>61</v>
      </c>
      <c r="AIX833" s="10">
        <f>AIV833*1.5*AIU833</f>
        <v>153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VLOOKUP(AJB833,$A$879:$F$2635,6,FALSE)</f>
        <v>44</v>
      </c>
      <c r="AJF833" s="179" t="s">
        <v>61</v>
      </c>
      <c r="AJG833" s="10">
        <f>AJE833*1.5*AJD833</f>
        <v>66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VLOOKUP(AJK833,$A$879:$F$2635,6,FALSE)</f>
        <v>102</v>
      </c>
      <c r="AJO833" s="179" t="s">
        <v>61</v>
      </c>
      <c r="AJP833" s="10">
        <f>AJN833*1.5*AJM833</f>
        <v>153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VLOOKUP(AJT833,$A$879:$F$2635,6,FALSE)</f>
        <v>90</v>
      </c>
      <c r="AJX833" s="179" t="s">
        <v>61</v>
      </c>
      <c r="AJY833" s="10">
        <f>AJW833*1.5*AJV833</f>
        <v>135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VLOOKUP(AKC833,$A$879:$F$2635,6,FALSE)</f>
        <v>293</v>
      </c>
      <c r="AKG833" s="179" t="s">
        <v>61</v>
      </c>
      <c r="AKH833" s="10">
        <f>AKF833*1.5*AKE833</f>
        <v>439.5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VLOOKUP(AKL833,$A$879:$F$2635,6,FALSE)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VLOOKUP(AKU833,$A$879:$F$2635,6,FALSE)</f>
        <v>102</v>
      </c>
      <c r="AKY833" s="179" t="s">
        <v>61</v>
      </c>
      <c r="AKZ833" s="10">
        <f>AKX833*1.5*AKW833</f>
        <v>153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VLOOKUP(ALD833,$A$879:$F$2635,6,FALSE)</f>
        <v>149</v>
      </c>
      <c r="ALH833" s="179" t="s">
        <v>61</v>
      </c>
      <c r="ALI833" s="10">
        <f>ALG833*1.5*ALF833</f>
        <v>223.5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VLOOKUP(ALM833,$A$879:$F$2635,6,FALSE)</f>
        <v>269</v>
      </c>
      <c r="ALQ833" s="179" t="s">
        <v>61</v>
      </c>
      <c r="ALR833" s="10">
        <f>ALP833*1.5*ALO833</f>
        <v>403.5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VLOOKUP(ALV833,$A$879:$F$2635,6,FALSE)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VLOOKUP(AME833,$A$879:$F$2635,6,FALSE)</f>
        <v>63</v>
      </c>
      <c r="AMI833" s="179" t="s">
        <v>61</v>
      </c>
      <c r="AMJ833" s="10">
        <f>AMH833*1.5*AMG833</f>
        <v>94.5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VLOOKUP(AMN833,$A$879:$F$2635,6,FALSE)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VLOOKUP(AMW833,$A$879:$F$2635,6,FALSE)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VLOOKUP(ANF833,$A$879:$F$2635,6,FALSE)</f>
        <v>102</v>
      </c>
      <c r="ANJ833" s="179" t="s">
        <v>61</v>
      </c>
      <c r="ANK833" s="10">
        <f>ANI833*1.5*ANH833</f>
        <v>153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VLOOKUP(ANO833,$A$879:$F$2635,6,FALSE)</f>
        <v>119</v>
      </c>
      <c r="ANS833" s="179" t="s">
        <v>61</v>
      </c>
      <c r="ANT833" s="10">
        <f>ANR833*1.5*ANQ833</f>
        <v>178.5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VLOOKUP(ANX833,$A$879:$F$2635,6,FALSE)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VLOOKUP(AOG833,$A$879:$F$2635,6,FALSE)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VLOOKUP(AOP833,$A$879:$F$2635,6,FALSE)</f>
        <v>102</v>
      </c>
      <c r="AOT833" s="179" t="s">
        <v>61</v>
      </c>
      <c r="AOU833" s="10">
        <f>AOS833*1.5*AOR833</f>
        <v>260.09999999999997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VLOOKUP(AOY833,$A$879:$F$2635,6,FALSE)</f>
        <v>90</v>
      </c>
      <c r="APC833" s="179" t="s">
        <v>61</v>
      </c>
      <c r="APD833" s="10">
        <f>APB833*1.5*APA833</f>
        <v>135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VLOOKUP(APH833,$A$879:$F$2635,6,FALSE)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VLOOKUP(APQ833,$A$879:$F$2635,6,FALSE)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VLOOKUP(APZ833,$A$879:$F$2635,6,FALSE)</f>
        <v>102</v>
      </c>
      <c r="AQD833" s="179" t="s">
        <v>61</v>
      </c>
      <c r="AQE833" s="10">
        <f>AQC833*1.5*AQB833</f>
        <v>153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VLOOKUP(AQI833,$A$879:$F$2635,6,FALSE)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VLOOKUP(AQR833,$A$879:$F$2635,6,FALSE)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VLOOKUP(ARA833,$A$879:$F$2635,6,FALSE)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VLOOKUP(ARJ833,$A$879:$F$2635,6,FALSE)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VLOOKUP(ARS833,$A$879:$F$2635,6,FALSE)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VLOOKUP(ASB833,$A$879:$F$2635,6,FALSE)</f>
        <v>269</v>
      </c>
      <c r="ASF833" s="179" t="s">
        <v>61</v>
      </c>
      <c r="ASG833" s="10">
        <f>ASE833*1.5*ASD833</f>
        <v>403.5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VLOOKUP(ASK833,$A$879:$F$2635,6,FALSE)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VLOOKUP(AST833,$A$879:$F$2635,6,FALSE)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VLOOKUP(ATC833,$A$879:$F$2635,6,FALSE)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VLOOKUP(ATL833,$A$879:$F$2635,6,FALSE)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VLOOKUP(ATU833,$A$879:$F$2635,6,FALSE)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VLOOKUP(AUD833,$A$879:$F$2635,6,FALSE)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VLOOKUP(AUM833,$A$879:$F$2635,6,FALSE)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VLOOKUP(AUV833,$A$879:$F$2635,6,FALSE)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VLOOKUP(AVE833,$A$879:$F$2635,6,FALSE)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VLOOKUP(AVN833,$A$879:$F$2635,6,FALSE)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VLOOKUP(AVW833,$A$879:$F$2635,6,FALSE)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VLOOKUP(AWF833,$A$879:$F$2635,6,FALSE)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VLOOKUP(AWO833,$A$879:$F$2635,6,FALSE)</f>
        <v>63</v>
      </c>
      <c r="AWS833" s="179" t="s">
        <v>61</v>
      </c>
      <c r="AWT833" s="10">
        <f>AWR833*1.5*AWQ833</f>
        <v>94.5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VLOOKUP(AWX833,$A$879:$F$2635,6,FALSE)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VLOOKUP(AXG833,$A$879:$F$2635,6,FALSE)</f>
        <v>102</v>
      </c>
      <c r="AXK833" s="179" t="s">
        <v>61</v>
      </c>
      <c r="AXL833" s="10">
        <f>AXJ833*1.5*AXI833</f>
        <v>153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VLOOKUP(AXP833,$A$879:$F$2635,6,FALSE)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VLOOKUP(AXY833,$A$879:$F$2635,6,FALSE)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VLOOKUP(AYH833,$A$879:$F$2635,6,FALSE)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VLOOKUP(AYQ833,$A$879:$F$2635,6,FALSE)</f>
        <v>102</v>
      </c>
      <c r="AYU833" s="179" t="s">
        <v>61</v>
      </c>
      <c r="AYV833" s="10">
        <f>AYT833*1.5*AYS833</f>
        <v>260.09999999999997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VLOOKUP(AYZ833,$A$879:$F$2635,6,FALSE)</f>
        <v>269</v>
      </c>
      <c r="AZD833" s="179" t="s">
        <v>61</v>
      </c>
      <c r="AZE833" s="10">
        <f>AZC833*1.5*AZB833</f>
        <v>403.5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VLOOKUP(AZI833,$A$879:$F$2635,6,FALSE)</f>
        <v>102</v>
      </c>
      <c r="AZM833" s="179" t="s">
        <v>61</v>
      </c>
      <c r="AZN833" s="10">
        <f>AZL833*1.5*AZK833</f>
        <v>260.09999999999997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VLOOKUP(AZR833,$A$879:$F$2635,6,FALSE)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VLOOKUP(BAA833,$A$879:$F$2635,6,FALSE)</f>
        <v>269</v>
      </c>
      <c r="BAE833" s="179" t="s">
        <v>61</v>
      </c>
      <c r="BAF833" s="10">
        <f>BAD833*1.5*BAC833</f>
        <v>403.5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VLOOKUP(BAJ833,$A$879:$F$2635,6,FALSE)</f>
        <v>90</v>
      </c>
      <c r="BAN833" s="179" t="s">
        <v>61</v>
      </c>
      <c r="BAO833" s="10">
        <f>BAM833*1.5*BAL833</f>
        <v>135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VLOOKUP(BAS833,$A$879:$F$2635,6,FALSE)</f>
        <v>74</v>
      </c>
      <c r="BAW833" s="179" t="s">
        <v>61</v>
      </c>
      <c r="BAX833" s="10">
        <f>BAV833*1.5*BAU833</f>
        <v>111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VLOOKUP(BBB833,$A$879:$F$2635,6,FALSE)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VLOOKUP(BBK833,$A$879:$F$2635,6,FALSE)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VLOOKUP(BBT833,$A$879:$F$2635,6,FALSE)</f>
        <v>102</v>
      </c>
      <c r="BBX833" s="179" t="s">
        <v>61</v>
      </c>
      <c r="BBY833" s="10">
        <f>BBW833*1.5*BBV833</f>
        <v>153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VLOOKUP(BCC833,$A$879:$F$2635,6,FALSE)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VLOOKUP(BCL833,$A$879:$F$2635,6,FALSE)</f>
        <v>119</v>
      </c>
      <c r="BCP833" s="179" t="s">
        <v>61</v>
      </c>
      <c r="BCQ833" s="10">
        <f>BCO833*1.5*BCN833</f>
        <v>178.5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VLOOKUP(BCU833,$A$879:$F$2635,6,FALSE)</f>
        <v>63</v>
      </c>
      <c r="BCY833" s="179" t="s">
        <v>61</v>
      </c>
      <c r="BCZ833" s="10">
        <f>BCX833*1.5*BCW833</f>
        <v>94.5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VLOOKUP(BDD833,$A$879:$F$2635,6,FALSE)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VLOOKUP(BDM833,$A$879:$F$2635,6,FALSE)</f>
        <v>63</v>
      </c>
      <c r="BDQ833" s="179" t="s">
        <v>61</v>
      </c>
      <c r="BDR833" s="10">
        <f>BDP833*1.5*BDO833</f>
        <v>94.5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VLOOKUP(BDV833,$A$879:$F$2635,6,FALSE)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VLOOKUP(BEE833,$A$879:$F$2635,6,FALSE)</f>
        <v>90</v>
      </c>
      <c r="BEI833" s="179" t="s">
        <v>61</v>
      </c>
      <c r="BEJ833" s="10">
        <f>BEH833*1.5*BEG833</f>
        <v>135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VLOOKUP(BEN833,$A$879:$F$2635,6,FALSE)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VLOOKUP(BEW833,$A$879:$F$2635,6,FALSE)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VLOOKUP(BFF833,$A$879:$F$2635,6,FALSE)</f>
        <v>119</v>
      </c>
      <c r="BFJ833" s="179" t="s">
        <v>61</v>
      </c>
      <c r="BFK833" s="10">
        <f>BFI833*1.5*BFH833</f>
        <v>178.5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VLOOKUP(BFO833,$A$879:$F$2635,6,FALSE)</f>
        <v>269</v>
      </c>
      <c r="BFS833" s="179" t="s">
        <v>61</v>
      </c>
      <c r="BFT833" s="10">
        <f>BFR833*1.5*BFQ833</f>
        <v>403.5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VLOOKUP(BFX833,$A$879:$F$2635,6,FALSE)</f>
        <v>102</v>
      </c>
      <c r="BGB833" s="179" t="s">
        <v>61</v>
      </c>
      <c r="BGC833" s="10">
        <f>BGA833*1.5*BFZ833</f>
        <v>260.09999999999997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VLOOKUP(BGG833,$A$879:$F$2635,6,FALSE)</f>
        <v>103</v>
      </c>
      <c r="BGK833" s="179" t="s">
        <v>61</v>
      </c>
      <c r="BGL833" s="10">
        <f>BGJ833*1.5*BGI833</f>
        <v>154.5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VLOOKUP(BGP833,$A$879:$F$2635,6,FALSE)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VLOOKUP(BGY833,$A$879:$F$2635,6,FALSE)</f>
        <v>63</v>
      </c>
      <c r="BHC833" s="179" t="s">
        <v>61</v>
      </c>
      <c r="BHD833" s="10">
        <f>BHB833*1.5*BHA833</f>
        <v>94.5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VLOOKUP(B834,$A$879:$F$2635,6,FALSE)</f>
        <v>293</v>
      </c>
      <c r="F834" s="179" t="s">
        <v>63</v>
      </c>
      <c r="G834" s="10">
        <f>E834*1.4</f>
        <v>410.2</v>
      </c>
      <c r="H834" s="10"/>
      <c r="I834" s="233"/>
      <c r="J834" s="179" t="s">
        <v>96</v>
      </c>
      <c r="K834" s="360" t="s">
        <v>3138</v>
      </c>
      <c r="M834" s="180"/>
      <c r="N834" s="180">
        <f>VLOOKUP(K834,$A$879:$F$2635,6,FALSE)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VLOOKUP(T834,$A$879:$F$2635,6,FALSE)</f>
        <v>90</v>
      </c>
      <c r="X834" s="179" t="s">
        <v>63</v>
      </c>
      <c r="Y834" s="10">
        <f>W834*1.4</f>
        <v>125.99999999999999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VLOOKUP(AC834,$A$879:$F$2635,6,FALSE)</f>
        <v>149</v>
      </c>
      <c r="AG834" s="179" t="s">
        <v>63</v>
      </c>
      <c r="AH834" s="10">
        <f>AF834*1.4</f>
        <v>208.6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VLOOKUP(AL834,$A$879:$F$2635,6,FALSE)</f>
        <v>102</v>
      </c>
      <c r="AP834" s="179" t="s">
        <v>63</v>
      </c>
      <c r="AQ834" s="10">
        <f>AO834*1.4</f>
        <v>142.79999999999998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VLOOKUP(AU834,$A$879:$F$2635,6,FALSE)</f>
        <v>131</v>
      </c>
      <c r="AY834" s="179" t="s">
        <v>63</v>
      </c>
      <c r="AZ834" s="10">
        <f>AX834*1.4</f>
        <v>183.39999999999998</v>
      </c>
      <c r="BA834" s="10"/>
      <c r="BB834" s="233"/>
      <c r="BC834" s="179" t="s">
        <v>96</v>
      </c>
      <c r="BD834" s="360" t="s">
        <v>3138</v>
      </c>
      <c r="BF834" s="180"/>
      <c r="BG834" s="180">
        <f>VLOOKUP(BD834,$A$879:$F$2635,6,FALSE)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VLOOKUP(BM834,$A$879:$F$2635,6,FALSE)</f>
        <v>269</v>
      </c>
      <c r="BQ834" s="179" t="s">
        <v>63</v>
      </c>
      <c r="BR834" s="10">
        <f>BP834*1.4</f>
        <v>376.59999999999997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VLOOKUP(BV834,$A$879:$F$2635,6,FALSE)</f>
        <v>109</v>
      </c>
      <c r="BZ834" s="179" t="s">
        <v>63</v>
      </c>
      <c r="CA834" s="10">
        <f>BY834*1.4</f>
        <v>152.6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VLOOKUP(CE834,$A$879:$F$2635,6,FALSE)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VLOOKUP(CN834,$A$879:$F$2635,6,FALSE)</f>
        <v>102</v>
      </c>
      <c r="CR834" s="179" t="s">
        <v>63</v>
      </c>
      <c r="CS834" s="10">
        <f>CQ834*1.4</f>
        <v>142.79999999999998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VLOOKUP(CW834,$A$879:$F$2635,6,FALSE)</f>
        <v>149</v>
      </c>
      <c r="DA834" s="179" t="s">
        <v>63</v>
      </c>
      <c r="DB834" s="10">
        <f>CZ834*1.4</f>
        <v>208.6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VLOOKUP(DF834,$A$879:$F$2635,6,FALSE)</f>
        <v>293</v>
      </c>
      <c r="DJ834" s="179" t="s">
        <v>63</v>
      </c>
      <c r="DK834" s="10">
        <f>DI834*1.4</f>
        <v>410.2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VLOOKUP(DO834,$A$879:$F$2635,6,FALSE)</f>
        <v>102</v>
      </c>
      <c r="DS834" s="179" t="s">
        <v>63</v>
      </c>
      <c r="DT834" s="10">
        <f>DR834*1.4</f>
        <v>142.79999999999998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VLOOKUP(DX834,$A$879:$F$2635,6,FALSE)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3138</v>
      </c>
      <c r="EI834" s="180"/>
      <c r="EJ834" s="180">
        <f>VLOOKUP(EG834,$A$879:$F$2635,6,FALSE)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VLOOKUP(EP834,$A$879:$F$2635,6,FALSE)</f>
        <v>102</v>
      </c>
      <c r="ET834" s="179" t="s">
        <v>63</v>
      </c>
      <c r="EU834" s="10">
        <f>ES834*1.4</f>
        <v>142.79999999999998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VLOOKUP(EY834,$A$879:$F$2635,6,FALSE)</f>
        <v>102</v>
      </c>
      <c r="FC834" s="179" t="s">
        <v>63</v>
      </c>
      <c r="FD834" s="10">
        <f>FB834*1.4</f>
        <v>142.79999999999998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VLOOKUP(FH834,$A$879:$F$2635,6,FALSE)</f>
        <v>102</v>
      </c>
      <c r="FL834" s="179" t="s">
        <v>63</v>
      </c>
      <c r="FM834" s="10">
        <f>FK834*1.4</f>
        <v>142.79999999999998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VLOOKUP(FQ834,$A$879:$F$2635,6,FALSE)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VLOOKUP(FZ834,$A$879:$F$2635,6,FALSE)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3138</v>
      </c>
      <c r="GK834" s="180"/>
      <c r="GL834" s="180">
        <f>VLOOKUP(GI834,$A$879:$F$2635,6,FALSE)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0" t="s">
        <v>3138</v>
      </c>
      <c r="GT834" s="180"/>
      <c r="GU834" s="180">
        <f>VLOOKUP(GR834,$A$879:$F$2635,6,FALSE)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VLOOKUP(HA834,$A$879:$F$2635,6,FALSE)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3138</v>
      </c>
      <c r="HL834" s="180"/>
      <c r="HM834" s="180">
        <f>VLOOKUP(HJ834,$A$879:$F$2635,6,FALSE)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VLOOKUP(HS834,$A$879:$F$2635,6,FALSE)</f>
        <v>102</v>
      </c>
      <c r="HW834" s="179" t="s">
        <v>63</v>
      </c>
      <c r="HX834" s="10">
        <f>HV834*1.4</f>
        <v>142.79999999999998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VLOOKUP(IB834,$A$879:$F$2635,6,FALSE)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VLOOKUP(IK834,$A$879:$F$2635,6,FALSE)</f>
        <v>109</v>
      </c>
      <c r="IO834" s="179" t="s">
        <v>63</v>
      </c>
      <c r="IP834" s="10">
        <f>IN834*1.4</f>
        <v>152.6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VLOOKUP(IT834,$A$879:$F$2635,6,FALSE)</f>
        <v>293</v>
      </c>
      <c r="IX834" s="179" t="s">
        <v>63</v>
      </c>
      <c r="IY834" s="10">
        <f>IW834*1.4</f>
        <v>410.2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VLOOKUP(JC834,$A$879:$F$2635,6,FALSE)</f>
        <v>109</v>
      </c>
      <c r="JG834" s="179" t="s">
        <v>63</v>
      </c>
      <c r="JH834" s="10">
        <f>JF834*1.4</f>
        <v>152.6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VLOOKUP(JL834,$A$879:$F$2635,6,FALSE)</f>
        <v>102</v>
      </c>
      <c r="JP834" s="179" t="s">
        <v>63</v>
      </c>
      <c r="JQ834" s="10">
        <f>JO834*1.4</f>
        <v>142.79999999999998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VLOOKUP(JU834,$A$879:$F$2635,6,FALSE)</f>
        <v>293</v>
      </c>
      <c r="JY834" s="179" t="s">
        <v>63</v>
      </c>
      <c r="JZ834" s="10">
        <f>JX834*1.4</f>
        <v>410.2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VLOOKUP(KD834,$A$879:$F$2635,6,FALSE)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VLOOKUP(KM834,$A$879:$F$2635,6,FALSE)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VLOOKUP(KV834,$A$879:$F$2635,6,FALSE)</f>
        <v>149</v>
      </c>
      <c r="KZ834" s="179" t="s">
        <v>63</v>
      </c>
      <c r="LA834" s="10">
        <f>KY834*1.4</f>
        <v>208.6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VLOOKUP(LE834,$A$879:$F$2635,6,FALSE)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VLOOKUP(LN834,$A$879:$F$2635,6,FALSE)</f>
        <v>149</v>
      </c>
      <c r="LR834" s="179" t="s">
        <v>63</v>
      </c>
      <c r="LS834" s="10">
        <f>LQ834*1.4</f>
        <v>208.6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VLOOKUP(LW834,$A$879:$F$2635,6,FALSE)</f>
        <v>131</v>
      </c>
      <c r="MA834" s="179" t="s">
        <v>63</v>
      </c>
      <c r="MB834" s="10">
        <f>LZ834*1.4</f>
        <v>183.39999999999998</v>
      </c>
      <c r="MC834" s="10"/>
      <c r="MD834" s="233"/>
      <c r="ME834" s="179" t="s">
        <v>96</v>
      </c>
      <c r="MF834" s="360" t="s">
        <v>3138</v>
      </c>
      <c r="MH834" s="180"/>
      <c r="MI834" s="180">
        <f>VLOOKUP(MF834,$A$879:$F$2635,6,FALSE)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VLOOKUP(MO834,$A$879:$F$2635,6,FALSE)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VLOOKUP(MX834,$A$879:$F$2635,6,FALSE)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VLOOKUP(NG834,$A$879:$F$2635,6,FALSE)</f>
        <v>63</v>
      </c>
      <c r="NK834" s="179" t="s">
        <v>63</v>
      </c>
      <c r="NL834" s="10">
        <f>NJ834*1.4</f>
        <v>88.199999999999989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VLOOKUP(NP834,$A$879:$F$2635,6,FALSE)</f>
        <v>109</v>
      </c>
      <c r="NT834" s="179" t="s">
        <v>63</v>
      </c>
      <c r="NU834" s="10">
        <f>NS834*1.4</f>
        <v>152.6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VLOOKUP(NY834,$A$879:$F$2635,6,FALSE)</f>
        <v>102</v>
      </c>
      <c r="OC834" s="179" t="s">
        <v>63</v>
      </c>
      <c r="OD834" s="10">
        <f>OB834*1.4</f>
        <v>142.79999999999998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VLOOKUP(OH834,$A$879:$F$2635,6,FALSE)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VLOOKUP(OQ834,$A$879:$F$2635,6,FALSE)</f>
        <v>293</v>
      </c>
      <c r="OU834" s="179" t="s">
        <v>63</v>
      </c>
      <c r="OV834" s="10">
        <f>OT834*1.4</f>
        <v>410.2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VLOOKUP(OZ834,$A$879:$F$2635,6,FALSE)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VLOOKUP(PI834,$A$879:$F$2635,6,FALSE)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VLOOKUP(PR834,$A$879:$F$2635,6,FALSE)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VLOOKUP(QA834,$A$879:$F$2635,6,FALSE)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VLOOKUP(QJ834,$A$879:$F$2635,6,FALSE)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VLOOKUP(QS834,$A$879:$F$2635,6,FALSE)</f>
        <v>131</v>
      </c>
      <c r="QW834" s="179" t="s">
        <v>63</v>
      </c>
      <c r="QX834" s="10">
        <f>QV834*1.4</f>
        <v>183.39999999999998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VLOOKUP(RB834,$A$879:$F$2635,6,FALSE)</f>
        <v>70</v>
      </c>
      <c r="RF834" s="179" t="s">
        <v>63</v>
      </c>
      <c r="RG834" s="10">
        <f>RE834*1.4</f>
        <v>98</v>
      </c>
      <c r="RH834" s="10"/>
      <c r="RI834" s="233"/>
      <c r="RJ834" s="179" t="s">
        <v>96</v>
      </c>
      <c r="RK834" s="360" t="s">
        <v>3138</v>
      </c>
      <c r="RM834" s="180"/>
      <c r="RN834" s="180">
        <f>VLOOKUP(RK834,$A$879:$F$2635,6,FALSE)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VLOOKUP(RT834,$A$879:$F$2635,6,FALSE)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VLOOKUP(SC834,$A$879:$F$2635,6,FALSE)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VLOOKUP(SL834,$A$879:$F$2635,6,FALSE)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3138</v>
      </c>
      <c r="SW834" s="180"/>
      <c r="SX834" s="180">
        <f>VLOOKUP(SU834,$A$879:$F$2635,6,FALSE)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VLOOKUP(TD834,$A$879:$F$2635,6,FALSE)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VLOOKUP(TM834,$A$879:$F$2635,6,FALSE)</f>
        <v>103</v>
      </c>
      <c r="TQ834" s="179" t="s">
        <v>63</v>
      </c>
      <c r="TR834" s="10">
        <f>TP834*1.4</f>
        <v>144.19999999999999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VLOOKUP(TV834,$A$879:$F$2635,6,FALSE)</f>
        <v>353</v>
      </c>
      <c r="TZ834" s="179" t="s">
        <v>63</v>
      </c>
      <c r="UA834" s="10">
        <f>TY834*1.4</f>
        <v>494.2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VLOOKUP(UE834,$A$879:$F$2635,6,FALSE)</f>
        <v>103</v>
      </c>
      <c r="UI834" s="179" t="s">
        <v>63</v>
      </c>
      <c r="UJ834" s="10">
        <f>UH834*1.4</f>
        <v>144.19999999999999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VLOOKUP(UN834,$A$879:$F$2635,6,FALSE)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VLOOKUP(UW834,$A$879:$F$2635,6,FALSE)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VLOOKUP(VF834,$A$879:$F$2635,6,FALSE)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VLOOKUP(VO834,$A$879:$F$2635,6,FALSE)</f>
        <v>353</v>
      </c>
      <c r="VS834" s="179" t="s">
        <v>63</v>
      </c>
      <c r="VT834" s="10">
        <f>VR834*1.4</f>
        <v>494.2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VLOOKUP(VX834,$A$879:$F$2635,6,FALSE)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3138</v>
      </c>
      <c r="WI834" s="180"/>
      <c r="WJ834" s="180">
        <f>VLOOKUP(WG834,$A$879:$F$2635,6,FALSE)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VLOOKUP(WP834,$A$879:$F$2635,6,FALSE)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3138</v>
      </c>
      <c r="XA834" s="180"/>
      <c r="XB834" s="180">
        <f>VLOOKUP(WY834,$A$879:$F$2635,6,FALSE)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0" t="s">
        <v>1715</v>
      </c>
      <c r="XJ834" s="180"/>
      <c r="XK834" s="180">
        <f>VLOOKUP(XH834,$A$879:$F$2635,6,FALSE)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VLOOKUP(XQ834,$A$879:$F$2635,6,FALSE)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VLOOKUP(XZ834,$A$879:$F$2635,6,FALSE)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0" t="s">
        <v>3138</v>
      </c>
      <c r="YK834" s="180"/>
      <c r="YL834" s="180">
        <f>VLOOKUP(YI834,$A$879:$F$2635,6,FALSE)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0" t="s">
        <v>3138</v>
      </c>
      <c r="YT834" s="180"/>
      <c r="YU834" s="180">
        <f>VLOOKUP(YR834,$A$879:$F$2635,6,FALSE)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0" t="s">
        <v>465</v>
      </c>
      <c r="ZC834" s="180"/>
      <c r="ZD834" s="180">
        <f>VLOOKUP(ZA834,$A$879:$F$2635,6,FALSE)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VLOOKUP(ZJ834,$A$879:$F$2635,6,FALSE)</f>
        <v>149</v>
      </c>
      <c r="ZN834" s="179" t="s">
        <v>63</v>
      </c>
      <c r="ZO834" s="10">
        <f>ZM834*1.4</f>
        <v>208.6</v>
      </c>
      <c r="ZQ834" s="239"/>
      <c r="ZR834" s="179" t="s">
        <v>96</v>
      </c>
      <c r="ZS834" s="360" t="s">
        <v>975</v>
      </c>
      <c r="ZU834" s="180"/>
      <c r="ZV834" s="180">
        <f>VLOOKUP(ZS834,$A$879:$F$2635,6,FALSE)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VLOOKUP(AAB834,$A$879:$F$2635,6,FALSE)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VLOOKUP(AAK834,$A$879:$F$2635,6,FALSE)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VLOOKUP(AAT834,$A$879:$F$2635,6,FALSE)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VLOOKUP(ABC834,$A$879:$F$2635,6,FALSE)</f>
        <v>293</v>
      </c>
      <c r="ABG834" s="179" t="s">
        <v>63</v>
      </c>
      <c r="ABH834" s="10">
        <f>ABF834*1.4</f>
        <v>410.2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VLOOKUP(ABL834,$A$879:$F$2635,6,FALSE)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VLOOKUP(ABU834,$A$879:$F$2635,6,FALSE)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VLOOKUP(ACD834,$A$879:$F$2635,6,FALSE)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VLOOKUP(ACM834,$A$879:$F$2635,6,FALSE)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VLOOKUP(ACV834,$A$879:$F$2635,6,FALSE)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VLOOKUP(ADE834,$A$879:$F$2635,6,FALSE)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VLOOKUP(ADN834,$A$879:$F$2635,6,FALSE)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VLOOKUP(ADW834,$A$879:$F$2635,6,FALSE)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VLOOKUP(AEF834,$A$879:$F$2635,6,FALSE)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VLOOKUP(AEO834,$A$879:$F$2635,6,FALSE)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VLOOKUP(AEX834,$A$879:$F$2635,6,FALSE)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VLOOKUP(AFG834,$A$879:$F$2635,6,FALSE)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VLOOKUP(AFP834,$A$879:$F$2635,6,FALSE)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VLOOKUP(AFY834,$A$879:$F$2635,6,FALSE)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VLOOKUP(AGH834,$A$879:$F$2635,6,FALSE)</f>
        <v>90</v>
      </c>
      <c r="AGL834" s="179" t="s">
        <v>63</v>
      </c>
      <c r="AGM834" s="10">
        <f>AGK834*1.4</f>
        <v>125.99999999999999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VLOOKUP(AGQ834,$A$879:$F$2635,6,FALSE)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VLOOKUP(AGZ834,$A$879:$F$2635,6,FALSE)</f>
        <v>74</v>
      </c>
      <c r="AHD834" s="179" t="s">
        <v>63</v>
      </c>
      <c r="AHE834" s="10">
        <f>AHC834*1.4</f>
        <v>103.6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VLOOKUP(AHI834,$A$879:$F$2635,6,FALSE)</f>
        <v>149</v>
      </c>
      <c r="AHM834" s="179" t="s">
        <v>63</v>
      </c>
      <c r="AHN834" s="10">
        <f>AHL834*1.4</f>
        <v>208.6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VLOOKUP(AHR834,$A$879:$F$2635,6,FALSE)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3138</v>
      </c>
      <c r="AIC834" s="180"/>
      <c r="AID834" s="180">
        <f>VLOOKUP(AIA834,$A$879:$F$2635,6,FALSE)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VLOOKUP(AIJ834,$A$879:$F$2635,6,FALSE)</f>
        <v>63</v>
      </c>
      <c r="AIN834" s="179" t="s">
        <v>63</v>
      </c>
      <c r="AIO834" s="10">
        <f>AIM834*1.4</f>
        <v>88.199999999999989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VLOOKUP(AIS834,$A$879:$F$2635,6,FALSE)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VLOOKUP(AJB834,$A$879:$F$2635,6,FALSE)</f>
        <v>90</v>
      </c>
      <c r="AJF834" s="179" t="s">
        <v>63</v>
      </c>
      <c r="AJG834" s="10">
        <f>AJE834*1.4</f>
        <v>125.99999999999999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VLOOKUP(AJK834,$A$879:$F$2635,6,FALSE)</f>
        <v>90</v>
      </c>
      <c r="AJO834" s="179" t="s">
        <v>63</v>
      </c>
      <c r="AJP834" s="10">
        <f>AJN834*1.4</f>
        <v>125.99999999999999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VLOOKUP(AJT834,$A$879:$F$2635,6,FALSE)</f>
        <v>293</v>
      </c>
      <c r="AJX834" s="179" t="s">
        <v>63</v>
      </c>
      <c r="AJY834" s="10">
        <f>AJW834*1.4</f>
        <v>410.2</v>
      </c>
      <c r="AJZ834" s="10"/>
      <c r="AKA834" s="239"/>
      <c r="AKB834" s="179" t="s">
        <v>96</v>
      </c>
      <c r="AKC834" s="360" t="s">
        <v>3138</v>
      </c>
      <c r="AKE834" s="180"/>
      <c r="AKF834" s="180">
        <f>VLOOKUP(AKC834,$A$879:$F$2635,6,FALSE)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VLOOKUP(AKL834,$A$879:$F$2635,6,FALSE)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VLOOKUP(AKU834,$A$879:$F$2635,6,FALSE)</f>
        <v>269</v>
      </c>
      <c r="AKY834" s="179" t="s">
        <v>63</v>
      </c>
      <c r="AKZ834" s="10">
        <f>AKX834*1.4</f>
        <v>376.59999999999997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VLOOKUP(ALD834,$A$879:$F$2635,6,FALSE)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VLOOKUP(ALM834,$A$879:$F$2635,6,FALSE)</f>
        <v>149</v>
      </c>
      <c r="ALQ834" s="179" t="s">
        <v>63</v>
      </c>
      <c r="ALR834" s="10">
        <f>ALP834*1.4</f>
        <v>208.6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VLOOKUP(ALV834,$A$879:$F$2635,6,FALSE)</f>
        <v>149</v>
      </c>
      <c r="ALZ834" s="179" t="s">
        <v>63</v>
      </c>
      <c r="AMA834" s="10">
        <f>ALY834*1.4</f>
        <v>208.6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VLOOKUP(AME834,$A$879:$F$2635,6,FALSE)</f>
        <v>102</v>
      </c>
      <c r="AMI834" s="179" t="s">
        <v>63</v>
      </c>
      <c r="AMJ834" s="10">
        <f>AMH834*1.4</f>
        <v>142.79999999999998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VLOOKUP(AMN834,$A$879:$F$2635,6,FALSE)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VLOOKUP(AMW834,$A$879:$F$2635,6,FALSE)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VLOOKUP(ANF834,$A$879:$F$2635,6,FALSE)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VLOOKUP(ANO834,$A$879:$F$2635,6,FALSE)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VLOOKUP(ANX834,$A$879:$F$2635,6,FALSE)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VLOOKUP(AOG834,$A$879:$F$2635,6,FALSE)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VLOOKUP(AOP834,$A$879:$F$2635,6,FALSE)</f>
        <v>293</v>
      </c>
      <c r="AOT834" s="179" t="s">
        <v>63</v>
      </c>
      <c r="AOU834" s="10">
        <f>AOS834*1.4</f>
        <v>410.2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VLOOKUP(AOY834,$A$879:$F$2635,6,FALSE)</f>
        <v>63</v>
      </c>
      <c r="APC834" s="179" t="s">
        <v>63</v>
      </c>
      <c r="APD834" s="10">
        <f>APB834*1.4</f>
        <v>88.199999999999989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VLOOKUP(APH834,$A$879:$F$2635,6,FALSE)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VLOOKUP(APQ834,$A$879:$F$2635,6,FALSE)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VLOOKUP(APZ834,$A$879:$F$2635,6,FALSE)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VLOOKUP(AQI834,$A$879:$F$2635,6,FALSE)</f>
        <v>74</v>
      </c>
      <c r="AQM834" s="179" t="s">
        <v>63</v>
      </c>
      <c r="AQN834" s="10">
        <f>AQL834*1.4</f>
        <v>103.6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VLOOKUP(AQR834,$A$879:$F$2635,6,FALSE)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VLOOKUP(ARA834,$A$879:$F$2635,6,FALSE)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VLOOKUP(ARJ834,$A$879:$F$2635,6,FALSE)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VLOOKUP(ARS834,$A$879:$F$2635,6,FALSE)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VLOOKUP(ASB834,$A$879:$F$2635,6,FALSE)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VLOOKUP(ASK834,$A$879:$F$2635,6,FALSE)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VLOOKUP(AST834,$A$879:$F$2635,6,FALSE)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VLOOKUP(ATC834,$A$879:$F$2635,6,FALSE)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VLOOKUP(ATL834,$A$879:$F$2635,6,FALSE)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VLOOKUP(ATU834,$A$879:$F$2635,6,FALSE)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VLOOKUP(AUD834,$A$879:$F$2635,6,FALSE)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VLOOKUP(AUM834,$A$879:$F$2635,6,FALSE)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VLOOKUP(AUV834,$A$879:$F$2635,6,FALSE)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VLOOKUP(AVE834,$A$879:$F$2635,6,FALSE)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VLOOKUP(AVN834,$A$879:$F$2635,6,FALSE)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VLOOKUP(AVW834,$A$879:$F$2635,6,FALSE)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VLOOKUP(AWF834,$A$879:$F$2635,6,FALSE)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VLOOKUP(AWO834,$A$879:$F$2635,6,FALSE)</f>
        <v>149</v>
      </c>
      <c r="AWS834" s="179" t="s">
        <v>63</v>
      </c>
      <c r="AWT834" s="10">
        <f>AWR834*1.4</f>
        <v>208.6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VLOOKUP(AWX834,$A$879:$F$2635,6,FALSE)</f>
        <v>149</v>
      </c>
      <c r="AXB834" s="179" t="s">
        <v>63</v>
      </c>
      <c r="AXC834" s="10">
        <f>AXA834*1.4</f>
        <v>208.6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VLOOKUP(AXG834,$A$879:$F$2635,6,FALSE)</f>
        <v>293</v>
      </c>
      <c r="AXK834" s="179" t="s">
        <v>63</v>
      </c>
      <c r="AXL834" s="10">
        <f>AXJ834*1.4</f>
        <v>410.2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VLOOKUP(AXP834,$A$879:$F$2635,6,FALSE)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VLOOKUP(AXY834,$A$879:$F$2635,6,FALSE)</f>
        <v>63</v>
      </c>
      <c r="AYC834" s="179" t="s">
        <v>63</v>
      </c>
      <c r="AYD834" s="10">
        <f>AYB834*1.4</f>
        <v>88.199999999999989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VLOOKUP(AYH834,$A$879:$F$2635,6,FALSE)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VLOOKUP(AYQ834,$A$879:$F$2635,6,FALSE)</f>
        <v>269</v>
      </c>
      <c r="AYU834" s="179" t="s">
        <v>63</v>
      </c>
      <c r="AYV834" s="10">
        <f>AYT834*1.4</f>
        <v>376.59999999999997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VLOOKUP(AYZ834,$A$879:$F$2635,6,FALSE)</f>
        <v>102</v>
      </c>
      <c r="AZD834" s="179" t="s">
        <v>63</v>
      </c>
      <c r="AZE834" s="10">
        <f>AZC834*1.4</f>
        <v>142.79999999999998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VLOOKUP(AZI834,$A$879:$F$2635,6,FALSE)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VLOOKUP(AZR834,$A$879:$F$2635,6,FALSE)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VLOOKUP(BAA834,$A$879:$F$2635,6,FALSE)</f>
        <v>149</v>
      </c>
      <c r="BAE834" s="179" t="s">
        <v>63</v>
      </c>
      <c r="BAF834" s="10">
        <f>BAD834*1.4</f>
        <v>208.6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VLOOKUP(BAJ834,$A$879:$F$2635,6,FALSE)</f>
        <v>131</v>
      </c>
      <c r="BAN834" s="179" t="s">
        <v>63</v>
      </c>
      <c r="BAO834" s="10">
        <f>BAM834*1.4</f>
        <v>183.39999999999998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VLOOKUP(BAS834,$A$879:$F$2635,6,FALSE)</f>
        <v>119</v>
      </c>
      <c r="BAW834" s="179" t="s">
        <v>63</v>
      </c>
      <c r="BAX834" s="10">
        <f>BAV834*1.4</f>
        <v>166.6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VLOOKUP(BBB834,$A$879:$F$2635,6,FALSE)</f>
        <v>74</v>
      </c>
      <c r="BBF834" s="179" t="s">
        <v>63</v>
      </c>
      <c r="BBG834" s="10">
        <f>BBE834*1.4</f>
        <v>103.6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VLOOKUP(BBK834,$A$879:$F$2635,6,FALSE)</f>
        <v>63</v>
      </c>
      <c r="BBO834" s="179" t="s">
        <v>63</v>
      </c>
      <c r="BBP834" s="10">
        <f>BBN834*1.4</f>
        <v>88.199999999999989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VLOOKUP(BBT834,$A$879:$F$2635,6,FALSE)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VLOOKUP(BCC834,$A$879:$F$2635,6,FALSE)</f>
        <v>102</v>
      </c>
      <c r="BCG834" s="179" t="s">
        <v>63</v>
      </c>
      <c r="BCH834" s="10">
        <f>BCF834*1.4</f>
        <v>142.79999999999998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VLOOKUP(BCL834,$A$879:$F$2635,6,FALSE)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VLOOKUP(BCU834,$A$879:$F$2635,6,FALSE)</f>
        <v>293</v>
      </c>
      <c r="BCY834" s="179" t="s">
        <v>63</v>
      </c>
      <c r="BCZ834" s="10">
        <f>BCX834*1.4</f>
        <v>410.2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VLOOKUP(BDD834,$A$879:$F$2635,6,FALSE)</f>
        <v>90</v>
      </c>
      <c r="BDH834" s="179" t="s">
        <v>63</v>
      </c>
      <c r="BDI834" s="10">
        <f>BDG834*1.4</f>
        <v>125.99999999999999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VLOOKUP(BDM834,$A$879:$F$2635,6,FALSE)</f>
        <v>90</v>
      </c>
      <c r="BDQ834" s="179" t="s">
        <v>63</v>
      </c>
      <c r="BDR834" s="10">
        <f>BDP834*1.4</f>
        <v>125.99999999999999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VLOOKUP(BDV834,$A$879:$F$2635,6,FALSE)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VLOOKUP(BEE834,$A$879:$F$2635,6,FALSE)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VLOOKUP(BEN834,$A$879:$F$2635,6,FALSE)</f>
        <v>205</v>
      </c>
      <c r="BER834" s="179" t="s">
        <v>63</v>
      </c>
      <c r="BES834" s="10">
        <f>BEQ834*1.4</f>
        <v>287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VLOOKUP(BEW834,$A$879:$F$2635,6,FALSE)</f>
        <v>183</v>
      </c>
      <c r="BFA834" s="179" t="s">
        <v>63</v>
      </c>
      <c r="BFB834" s="10">
        <f>BEZ834*1.4</f>
        <v>256.2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VLOOKUP(BFF834,$A$879:$F$2635,6,FALSE)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VLOOKUP(BFO834,$A$879:$F$2635,6,FALSE)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VLOOKUP(BFX834,$A$879:$F$2635,6,FALSE)</f>
        <v>119</v>
      </c>
      <c r="BGB834" s="179" t="s">
        <v>63</v>
      </c>
      <c r="BGC834" s="10">
        <f>BGA834*1.4</f>
        <v>166.6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VLOOKUP(BGG834,$A$879:$F$2635,6,FALSE)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3138</v>
      </c>
      <c r="BGR834" s="180"/>
      <c r="BGS834" s="180">
        <f>VLOOKUP(BGP834,$A$879:$F$2635,6,FALSE)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VLOOKUP(BGY834,$A$879:$F$2635,6,FALSE)</f>
        <v>131</v>
      </c>
      <c r="BHC834" s="179" t="s">
        <v>63</v>
      </c>
      <c r="BHD834" s="10">
        <f>BHB834*1.4</f>
        <v>183.39999999999998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VLOOKUP(B835,$A$879:$F$2635,6,FALSE)</f>
        <v>131</v>
      </c>
      <c r="F835" s="179" t="s">
        <v>65</v>
      </c>
      <c r="G835" s="10">
        <f>E835*1.3</f>
        <v>170.3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VLOOKUP(K835,$A$879:$F$2635,6,FALSE)</f>
        <v>149</v>
      </c>
      <c r="O835" s="179" t="s">
        <v>65</v>
      </c>
      <c r="P835" s="10">
        <f>N835*1.3</f>
        <v>193.70000000000002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VLOOKUP(T835,$A$879:$F$2635,6,FALSE)</f>
        <v>293</v>
      </c>
      <c r="X835" s="179" t="s">
        <v>65</v>
      </c>
      <c r="Y835" s="10">
        <f>W835*1.3</f>
        <v>380.90000000000003</v>
      </c>
      <c r="Z835" s="10"/>
      <c r="AA835" s="233"/>
      <c r="AB835" s="179" t="s">
        <v>97</v>
      </c>
      <c r="AC835" s="360" t="s">
        <v>3138</v>
      </c>
      <c r="AE835" s="180"/>
      <c r="AF835" s="180">
        <f>VLOOKUP(AC835,$A$879:$F$2635,6,FALSE)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VLOOKUP(AL835,$A$879:$F$2635,6,FALSE)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3138</v>
      </c>
      <c r="AW835" s="180"/>
      <c r="AX835" s="180">
        <f>VLOOKUP(AU835,$A$879:$F$2635,6,FALSE)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VLOOKUP(BD835,$A$879:$F$2635,6,FALSE)</f>
        <v>90</v>
      </c>
      <c r="BH835" s="179" t="s">
        <v>65</v>
      </c>
      <c r="BI835" s="10">
        <f>BG835*1.3</f>
        <v>117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VLOOKUP(BM835,$A$879:$F$2635,6,FALSE)</f>
        <v>149</v>
      </c>
      <c r="BQ835" s="179" t="s">
        <v>65</v>
      </c>
      <c r="BR835" s="10">
        <f>BP835*1.3</f>
        <v>193.70000000000002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VLOOKUP(BV835,$A$879:$F$2635,6,FALSE)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VLOOKUP(CE835,$A$879:$F$2635,6,FALSE)</f>
        <v>73</v>
      </c>
      <c r="CI835" s="179" t="s">
        <v>65</v>
      </c>
      <c r="CJ835" s="10">
        <f>CH835*1.3</f>
        <v>94.9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VLOOKUP(CN835,$A$879:$F$2635,6,FALSE)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VLOOKUP(CW835,$A$879:$F$2635,6,FALSE)</f>
        <v>131</v>
      </c>
      <c r="DA835" s="179" t="s">
        <v>65</v>
      </c>
      <c r="DB835" s="10">
        <f>CZ835*1.3</f>
        <v>170.3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VLOOKUP(DF835,$A$879:$F$2635,6,FALSE)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VLOOKUP(DO835,$A$879:$F$2635,6,FALSE)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VLOOKUP(DX835,$A$879:$F$2635,6,FALSE)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VLOOKUP(EG835,$A$879:$F$2635,6,FALSE)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VLOOKUP(EP835,$A$879:$F$2635,6,FALSE)</f>
        <v>269</v>
      </c>
      <c r="ET835" s="179" t="s">
        <v>65</v>
      </c>
      <c r="EU835" s="10">
        <f>ES835*1.3</f>
        <v>349.7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VLOOKUP(EY835,$A$879:$F$2635,6,FALSE)</f>
        <v>63</v>
      </c>
      <c r="FC835" s="179" t="s">
        <v>65</v>
      </c>
      <c r="FD835" s="10">
        <f>FB835*1.3</f>
        <v>81.900000000000006</v>
      </c>
      <c r="FE835" s="10"/>
      <c r="FF835" s="233"/>
      <c r="FG835" s="179" t="s">
        <v>97</v>
      </c>
      <c r="FH835" s="360" t="s">
        <v>3138</v>
      </c>
      <c r="FJ835" s="180"/>
      <c r="FK835" s="180">
        <f>VLOOKUP(FH835,$A$879:$F$2635,6,FALSE)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VLOOKUP(FQ835,$A$879:$F$2635,6,FALSE)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VLOOKUP(FZ835,$A$879:$F$2635,6,FALSE)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VLOOKUP(GI835,$A$879:$F$2635,6,FALSE)</f>
        <v>119</v>
      </c>
      <c r="GM835" s="179" t="s">
        <v>65</v>
      </c>
      <c r="GN835" s="10">
        <f>GL835*1.3</f>
        <v>154.70000000000002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VLOOKUP(GR835,$A$879:$F$2635,6,FALSE)</f>
        <v>102</v>
      </c>
      <c r="GV835" s="179" t="s">
        <v>65</v>
      </c>
      <c r="GW835" s="10">
        <f>GU835*1.3</f>
        <v>132.6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VLOOKUP(HA835,$A$879:$F$2635,6,FALSE)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VLOOKUP(HJ835,$A$879:$F$2635,6,FALSE)</f>
        <v>293</v>
      </c>
      <c r="HN835" s="179" t="s">
        <v>65</v>
      </c>
      <c r="HO835" s="10">
        <f>HM835*1.3</f>
        <v>380.90000000000003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VLOOKUP(HS835,$A$879:$F$2635,6,FALSE)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VLOOKUP(IB835,$A$879:$F$2635,6,FALSE)</f>
        <v>119</v>
      </c>
      <c r="IF835" s="179" t="s">
        <v>65</v>
      </c>
      <c r="IG835" s="10">
        <f>IE835*1.3</f>
        <v>154.70000000000002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VLOOKUP(IK835,$A$879:$F$2635,6,FALSE)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VLOOKUP(IT835,$A$879:$F$2635,6,FALSE)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VLOOKUP(JC835,$A$879:$F$2635,6,FALSE)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VLOOKUP(JL835,$A$879:$F$2635,6,FALSE)</f>
        <v>149</v>
      </c>
      <c r="JP835" s="179" t="s">
        <v>65</v>
      </c>
      <c r="JQ835" s="10">
        <f>JO835*1.3</f>
        <v>193.70000000000002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VLOOKUP(JU835,$A$879:$F$2635,6,FALSE)</f>
        <v>102</v>
      </c>
      <c r="JY835" s="179" t="s">
        <v>65</v>
      </c>
      <c r="JZ835" s="10">
        <f>JX835*1.3</f>
        <v>132.6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VLOOKUP(KD835,$A$879:$F$2635,6,FALSE)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VLOOKUP(KM835,$A$879:$F$2635,6,FALSE)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VLOOKUP(KV835,$A$879:$F$2635,6,FALSE)</f>
        <v>131</v>
      </c>
      <c r="KZ835" s="179" t="s">
        <v>65</v>
      </c>
      <c r="LA835" s="10">
        <f>KY835*1.3</f>
        <v>170.3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VLOOKUP(LE835,$A$879:$F$2635,6,FALSE)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VLOOKUP(LN835,$A$879:$F$2635,6,FALSE)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VLOOKUP(LW835,$A$879:$F$2635,6,FALSE)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VLOOKUP(MF835,$A$879:$F$2635,6,FALSE)</f>
        <v>102</v>
      </c>
      <c r="MJ835" s="179" t="s">
        <v>65</v>
      </c>
      <c r="MK835" s="10">
        <f>MI835*1.3</f>
        <v>132.6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VLOOKUP(MO835,$A$879:$F$2635,6,FALSE)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VLOOKUP(MX835,$A$879:$F$2635,6,FALSE)</f>
        <v>149</v>
      </c>
      <c r="NB835" s="179" t="s">
        <v>65</v>
      </c>
      <c r="NC835" s="10">
        <f>NA835*1.3</f>
        <v>193.70000000000002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VLOOKUP(NG835,$A$879:$F$2635,6,FALSE)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VLOOKUP(NP835,$A$879:$F$2635,6,FALSE)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VLOOKUP(NY835,$A$879:$F$2635,6,FALSE)</f>
        <v>269</v>
      </c>
      <c r="OC835" s="179" t="s">
        <v>65</v>
      </c>
      <c r="OD835" s="10">
        <f>OB835*1.3</f>
        <v>349.7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VLOOKUP(OH835,$A$879:$F$2635,6,FALSE)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VLOOKUP(OQ835,$A$879:$F$2635,6,FALSE)</f>
        <v>131</v>
      </c>
      <c r="OU835" s="179" t="s">
        <v>65</v>
      </c>
      <c r="OV835" s="10">
        <f>OT835*1.3</f>
        <v>170.3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VLOOKUP(OZ835,$A$879:$F$2635,6,FALSE)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3138</v>
      </c>
      <c r="PK835" s="180"/>
      <c r="PL835" s="180">
        <f>VLOOKUP(PI835,$A$879:$F$2635,6,FALSE)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VLOOKUP(PR835,$A$879:$F$2635,6,FALSE)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VLOOKUP(QA835,$A$879:$F$2635,6,FALSE)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VLOOKUP(QJ835,$A$879:$F$2635,6,FALSE)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VLOOKUP(QS835,$A$879:$F$2635,6,FALSE)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VLOOKUP(RB835,$A$879:$F$2635,6,FALSE)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VLOOKUP(RK835,$A$879:$F$2635,6,FALSE)</f>
        <v>131</v>
      </c>
      <c r="RO835" s="179" t="s">
        <v>65</v>
      </c>
      <c r="RP835" s="10">
        <f>RN835*1.3</f>
        <v>170.3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VLOOKUP(RT835,$A$879:$F$2635,6,FALSE)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VLOOKUP(SC835,$A$879:$F$2635,6,FALSE)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VLOOKUP(SL835,$A$879:$F$2635,6,FALSE)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VLOOKUP(SU835,$A$879:$F$2635,6,FALSE)</f>
        <v>269</v>
      </c>
      <c r="SY835" s="179" t="s">
        <v>65</v>
      </c>
      <c r="SZ835" s="10">
        <f>SX835*1.3</f>
        <v>349.7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VLOOKUP(TD835,$A$879:$F$2635,6,FALSE)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VLOOKUP(TM835,$A$879:$F$2635,6,FALSE)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VLOOKUP(TV835,$A$879:$F$2635,6,FALSE)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VLOOKUP(UE835,$A$879:$F$2635,6,FALSE)</f>
        <v>90</v>
      </c>
      <c r="UI835" s="179" t="s">
        <v>65</v>
      </c>
      <c r="UJ835" s="10">
        <f>UH835*1.3</f>
        <v>117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VLOOKUP(UN835,$A$879:$F$2635,6,FALSE)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VLOOKUP(UW835,$A$879:$F$2635,6,FALSE)</f>
        <v>103</v>
      </c>
      <c r="VA835" s="179" t="s">
        <v>65</v>
      </c>
      <c r="VB835" s="10">
        <f>UZ835*1.3</f>
        <v>133.9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VLOOKUP(VF835,$A$879:$F$2635,6,FALSE)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VLOOKUP(VO835,$A$879:$F$2635,6,FALSE)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VLOOKUP(VX835,$A$879:$F$2635,6,FALSE)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VLOOKUP(WG835,$A$879:$F$2635,6,FALSE)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VLOOKUP(WP835,$A$879:$F$2635,6,FALSE)</f>
        <v>183</v>
      </c>
      <c r="WT835" s="179" t="s">
        <v>65</v>
      </c>
      <c r="WU835" s="10">
        <f>WS835*1.3</f>
        <v>237.9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VLOOKUP(WY835,$A$879:$F$2635,6,FALSE)</f>
        <v>102</v>
      </c>
      <c r="XC835" s="179" t="s">
        <v>65</v>
      </c>
      <c r="XD835" s="10">
        <f>XB835*1.3</f>
        <v>132.6</v>
      </c>
      <c r="XF835" s="239"/>
      <c r="XG835" s="179" t="s">
        <v>97</v>
      </c>
      <c r="XH835" s="370" t="s">
        <v>2050</v>
      </c>
      <c r="XJ835" s="180"/>
      <c r="XK835" s="180">
        <f>VLOOKUP(XH835,$A$879:$F$2635,6,FALSE)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VLOOKUP(XQ835,$A$879:$F$2635,6,FALSE)</f>
        <v>269</v>
      </c>
      <c r="XU835" s="179" t="s">
        <v>65</v>
      </c>
      <c r="XV835" s="10">
        <f>XT835*1.3</f>
        <v>349.7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VLOOKUP(XZ835,$A$879:$F$2635,6,FALSE)</f>
        <v>63</v>
      </c>
      <c r="YD835" s="179" t="s">
        <v>65</v>
      </c>
      <c r="YE835" s="10">
        <f>YC835*1.3</f>
        <v>81.900000000000006</v>
      </c>
      <c r="YG835" s="239"/>
      <c r="YH835" s="179" t="s">
        <v>97</v>
      </c>
      <c r="YI835" s="360" t="s">
        <v>2472</v>
      </c>
      <c r="YK835" s="180"/>
      <c r="YL835" s="180">
        <f>VLOOKUP(YI835,$A$879:$F$2635,6,FALSE)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VLOOKUP(YR835,$A$879:$F$2635,6,FALSE)</f>
        <v>170</v>
      </c>
      <c r="YV835" s="179" t="s">
        <v>65</v>
      </c>
      <c r="YW835" s="10">
        <f>YU835*1.3</f>
        <v>221</v>
      </c>
      <c r="YY835" s="239"/>
      <c r="YZ835" s="179" t="s">
        <v>97</v>
      </c>
      <c r="ZA835" s="360" t="s">
        <v>1995</v>
      </c>
      <c r="ZC835" s="180"/>
      <c r="ZD835" s="180">
        <f>VLOOKUP(ZA835,$A$879:$F$2635,6,FALSE)</f>
        <v>102</v>
      </c>
      <c r="ZE835" s="179" t="s">
        <v>65</v>
      </c>
      <c r="ZF835" s="10">
        <f>ZD835*1.3</f>
        <v>132.6</v>
      </c>
      <c r="ZH835" s="239"/>
      <c r="ZI835" s="179" t="s">
        <v>97</v>
      </c>
      <c r="ZJ835" s="360" t="s">
        <v>3138</v>
      </c>
      <c r="ZL835" s="180"/>
      <c r="ZM835" s="180">
        <f>VLOOKUP(ZJ835,$A$879:$F$2635,6,FALSE)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0" t="s">
        <v>440</v>
      </c>
      <c r="ZU835" s="180"/>
      <c r="ZV835" s="180">
        <f>VLOOKUP(ZS835,$A$879:$F$2635,6,FALSE)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VLOOKUP(AAB835,$A$879:$F$2635,6,FALSE)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VLOOKUP(AAK835,$A$879:$F$2635,6,FALSE)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VLOOKUP(AAT835,$A$879:$F$2635,6,FALSE)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VLOOKUP(ABC835,$A$879:$F$2635,6,FALSE)</f>
        <v>149</v>
      </c>
      <c r="ABG835" s="179" t="s">
        <v>65</v>
      </c>
      <c r="ABH835" s="10">
        <f>ABF835*1.3</f>
        <v>193.70000000000002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VLOOKUP(ABL835,$A$879:$F$2635,6,FALSE)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VLOOKUP(ABU835,$A$879:$F$2635,6,FALSE)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VLOOKUP(ACD835,$A$879:$F$2635,6,FALSE)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VLOOKUP(ACM835,$A$879:$F$2635,6,FALSE)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VLOOKUP(ACV835,$A$879:$F$2635,6,FALSE)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VLOOKUP(ADE835,$A$879:$F$2635,6,FALSE)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VLOOKUP(ADN835,$A$879:$F$2635,6,FALSE)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VLOOKUP(ADW835,$A$879:$F$2635,6,FALSE)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VLOOKUP(AEF835,$A$879:$F$2635,6,FALSE)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VLOOKUP(AEO835,$A$879:$F$2635,6,FALSE)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VLOOKUP(AEX835,$A$879:$F$2635,6,FALSE)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VLOOKUP(AFG835,$A$879:$F$2635,6,FALSE)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VLOOKUP(AFP835,$A$879:$F$2635,6,FALSE)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VLOOKUP(AFY835,$A$879:$F$2635,6,FALSE)</f>
        <v>293</v>
      </c>
      <c r="AGC835" s="179" t="s">
        <v>65</v>
      </c>
      <c r="AGD835" s="10">
        <f>AGB835*1.3</f>
        <v>380.90000000000003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VLOOKUP(AGH835,$A$879:$F$2635,6,FALSE)</f>
        <v>149</v>
      </c>
      <c r="AGL835" s="179" t="s">
        <v>65</v>
      </c>
      <c r="AGM835" s="10">
        <f>AGK835*1.3</f>
        <v>193.70000000000002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VLOOKUP(AGQ835,$A$879:$F$2635,6,FALSE)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VLOOKUP(AGZ835,$A$879:$F$2635,6,FALSE)</f>
        <v>293</v>
      </c>
      <c r="AHD835" s="179" t="s">
        <v>65</v>
      </c>
      <c r="AHE835" s="10">
        <f>AHC835*1.3</f>
        <v>380.90000000000003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VLOOKUP(AHI835,$A$879:$F$2635,6,FALSE)</f>
        <v>102</v>
      </c>
      <c r="AHM835" s="179" t="s">
        <v>65</v>
      </c>
      <c r="AHN835" s="10">
        <f>AHL835*1.3</f>
        <v>132.6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VLOOKUP(AHR835,$A$879:$F$2635,6,FALSE)</f>
        <v>269</v>
      </c>
      <c r="AHV835" s="179" t="s">
        <v>65</v>
      </c>
      <c r="AHW835" s="10">
        <f>AHU835*1.3</f>
        <v>349.7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VLOOKUP(AIA835,$A$879:$F$2635,6,FALSE)</f>
        <v>149</v>
      </c>
      <c r="AIE835" s="179" t="s">
        <v>65</v>
      </c>
      <c r="AIF835" s="10">
        <f>AID835*1.3</f>
        <v>193.70000000000002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VLOOKUP(AIJ835,$A$879:$F$2635,6,FALSE)</f>
        <v>102</v>
      </c>
      <c r="AIN835" s="179" t="s">
        <v>65</v>
      </c>
      <c r="AIO835" s="10">
        <f>AIM835*1.3</f>
        <v>132.6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VLOOKUP(AIS835,$A$879:$F$2635,6,FALSE)</f>
        <v>293</v>
      </c>
      <c r="AIW835" s="179" t="s">
        <v>65</v>
      </c>
      <c r="AIX835" s="10">
        <f>AIV835*1.3</f>
        <v>380.90000000000003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VLOOKUP(AJB835,$A$879:$F$2635,6,FALSE)</f>
        <v>149</v>
      </c>
      <c r="AJF835" s="179" t="s">
        <v>65</v>
      </c>
      <c r="AJG835" s="10">
        <f>AJE835*1.3</f>
        <v>193.70000000000002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VLOOKUP(AJK835,$A$879:$F$2635,6,FALSE)</f>
        <v>269</v>
      </c>
      <c r="AJO835" s="179" t="s">
        <v>65</v>
      </c>
      <c r="AJP835" s="10">
        <f>AJN835*1.3</f>
        <v>349.7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VLOOKUP(AJT835,$A$879:$F$2635,6,FALSE)</f>
        <v>119</v>
      </c>
      <c r="AJX835" s="179" t="s">
        <v>65</v>
      </c>
      <c r="AJY835" s="10">
        <f>AJW835*1.3</f>
        <v>154.70000000000002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VLOOKUP(AKC835,$A$879:$F$2635,6,FALSE)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VLOOKUP(AKL835,$A$879:$F$2635,6,FALSE)</f>
        <v>183</v>
      </c>
      <c r="AKP835" s="179" t="s">
        <v>65</v>
      </c>
      <c r="AKQ835" s="10">
        <f>AKO835*1.3</f>
        <v>237.9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VLOOKUP(AKU835,$A$879:$F$2635,6,FALSE)</f>
        <v>131</v>
      </c>
      <c r="AKY835" s="179" t="s">
        <v>65</v>
      </c>
      <c r="AKZ835" s="10">
        <f>AKX835*1.3</f>
        <v>170.3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VLOOKUP(ALD835,$A$879:$F$2635,6,FALSE)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VLOOKUP(ALM835,$A$879:$F$2635,6,FALSE)</f>
        <v>293</v>
      </c>
      <c r="ALQ835" s="179" t="s">
        <v>65</v>
      </c>
      <c r="ALR835" s="10">
        <f>ALP835*1.3</f>
        <v>380.90000000000003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VLOOKUP(ALV835,$A$879:$F$2635,6,FALSE)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VLOOKUP(AME835,$A$879:$F$2635,6,FALSE)</f>
        <v>269</v>
      </c>
      <c r="AMI835" s="179" t="s">
        <v>65</v>
      </c>
      <c r="AMJ835" s="10">
        <f>AMH835*1.3</f>
        <v>349.7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VLOOKUP(AMN835,$A$879:$F$2635,6,FALSE)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VLOOKUP(AMW835,$A$879:$F$2635,6,FALSE)</f>
        <v>131</v>
      </c>
      <c r="ANA835" s="179" t="s">
        <v>65</v>
      </c>
      <c r="ANB835" s="10">
        <f>AMZ835*1.3</f>
        <v>170.3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VLOOKUP(ANF835,$A$879:$F$2635,6,FALSE)</f>
        <v>90</v>
      </c>
      <c r="ANJ835" s="179" t="s">
        <v>65</v>
      </c>
      <c r="ANK835" s="10">
        <f>ANI835*1.3</f>
        <v>117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VLOOKUP(ANO835,$A$879:$F$2635,6,FALSE)</f>
        <v>149</v>
      </c>
      <c r="ANS835" s="179" t="s">
        <v>65</v>
      </c>
      <c r="ANT835" s="10">
        <f>ANR835*1.3</f>
        <v>193.70000000000002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VLOOKUP(ANX835,$A$879:$F$2635,6,FALSE)</f>
        <v>74</v>
      </c>
      <c r="AOB835" s="179" t="s">
        <v>65</v>
      </c>
      <c r="AOC835" s="10">
        <f>AOA835*1.3</f>
        <v>96.2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VLOOKUP(AOG835,$A$879:$F$2635,6,FALSE)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VLOOKUP(AOP835,$A$879:$F$2635,6,FALSE)</f>
        <v>149</v>
      </c>
      <c r="AOT835" s="179" t="s">
        <v>65</v>
      </c>
      <c r="AOU835" s="10">
        <f>AOS835*1.3</f>
        <v>193.70000000000002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VLOOKUP(AOY835,$A$879:$F$2635,6,FALSE)</f>
        <v>102</v>
      </c>
      <c r="APC835" s="179" t="s">
        <v>65</v>
      </c>
      <c r="APD835" s="10">
        <f>APB835*1.3</f>
        <v>132.6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VLOOKUP(APH835,$A$879:$F$2635,6,FALSE)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VLOOKUP(APQ835,$A$879:$F$2635,6,FALSE)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VLOOKUP(APZ835,$A$879:$F$2635,6,FALSE)</f>
        <v>119</v>
      </c>
      <c r="AQD835" s="179" t="s">
        <v>65</v>
      </c>
      <c r="AQE835" s="10">
        <f>AQC835*1.3</f>
        <v>154.70000000000002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VLOOKUP(AQI835,$A$879:$F$2635,6,FALSE)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VLOOKUP(AQR835,$A$879:$F$2635,6,FALSE)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VLOOKUP(ARA835,$A$879:$F$2635,6,FALSE)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VLOOKUP(ARJ835,$A$879:$F$2635,6,FALSE)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VLOOKUP(ARS835,$A$879:$F$2635,6,FALSE)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VLOOKUP(ASB835,$A$879:$F$2635,6,FALSE)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VLOOKUP(ASK835,$A$879:$F$2635,6,FALSE)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VLOOKUP(AST835,$A$879:$F$2635,6,FALSE)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VLOOKUP(ATC835,$A$879:$F$2635,6,FALSE)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VLOOKUP(ATL835,$A$879:$F$2635,6,FALSE)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VLOOKUP(ATU835,$A$879:$F$2635,6,FALSE)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VLOOKUP(AUD835,$A$879:$F$2635,6,FALSE)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VLOOKUP(AUM835,$A$879:$F$2635,6,FALSE)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VLOOKUP(AUV835,$A$879:$F$2635,6,FALSE)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VLOOKUP(AVE835,$A$879:$F$2635,6,FALSE)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VLOOKUP(AVN835,$A$879:$F$2635,6,FALSE)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VLOOKUP(AVW835,$A$879:$F$2635,6,FALSE)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VLOOKUP(AWF835,$A$879:$F$2635,6,FALSE)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VLOOKUP(AWO835,$A$879:$F$2635,6,FALSE)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VLOOKUP(AWX835,$A$879:$F$2635,6,FALSE)</f>
        <v>102</v>
      </c>
      <c r="AXB835" s="179" t="s">
        <v>65</v>
      </c>
      <c r="AXC835" s="10">
        <f>AXA835*1.3</f>
        <v>132.6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VLOOKUP(AXG835,$A$879:$F$2635,6,FALSE)</f>
        <v>119</v>
      </c>
      <c r="AXK835" s="179" t="s">
        <v>65</v>
      </c>
      <c r="AXL835" s="10">
        <f>AXJ835*1.3</f>
        <v>154.70000000000002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VLOOKUP(AXP835,$A$879:$F$2635,6,FALSE)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VLOOKUP(AXY835,$A$879:$F$2635,6,FALSE)</f>
        <v>119</v>
      </c>
      <c r="AYC835" s="179" t="s">
        <v>65</v>
      </c>
      <c r="AYD835" s="10">
        <f>AYB835*1.3</f>
        <v>154.70000000000002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VLOOKUP(AYH835,$A$879:$F$2635,6,FALSE)</f>
        <v>102</v>
      </c>
      <c r="AYL835" s="179" t="s">
        <v>65</v>
      </c>
      <c r="AYM835" s="10">
        <f>AYK835*1.3</f>
        <v>132.6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VLOOKUP(AYQ835,$A$879:$F$2635,6,FALSE)</f>
        <v>183</v>
      </c>
      <c r="AYU835" s="179" t="s">
        <v>65</v>
      </c>
      <c r="AYV835" s="10">
        <f>AYT835*1.3</f>
        <v>237.9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VLOOKUP(AYZ835,$A$879:$F$2635,6,FALSE)</f>
        <v>293</v>
      </c>
      <c r="AZD835" s="179" t="s">
        <v>65</v>
      </c>
      <c r="AZE835" s="10">
        <f>AZC835*1.3</f>
        <v>380.90000000000003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VLOOKUP(AZI835,$A$879:$F$2635,6,FALSE)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VLOOKUP(AZR835,$A$879:$F$2635,6,FALSE)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VLOOKUP(BAA835,$A$879:$F$2635,6,FALSE)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VLOOKUP(BAJ835,$A$879:$F$2635,6,FALSE)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VLOOKUP(BAS835,$A$879:$F$2635,6,FALSE)</f>
        <v>70</v>
      </c>
      <c r="BAW835" s="179" t="s">
        <v>65</v>
      </c>
      <c r="BAX835" s="10">
        <f>BAV835*1.3</f>
        <v>91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VLOOKUP(BBB835,$A$879:$F$2635,6,FALSE)</f>
        <v>119</v>
      </c>
      <c r="BBF835" s="179" t="s">
        <v>65</v>
      </c>
      <c r="BBG835" s="10">
        <f>BBE835*1.3</f>
        <v>154.70000000000002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VLOOKUP(BBK835,$A$879:$F$2635,6,FALSE)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VLOOKUP(BBT835,$A$879:$F$2635,6,FALSE)</f>
        <v>149</v>
      </c>
      <c r="BBX835" s="179" t="s">
        <v>65</v>
      </c>
      <c r="BBY835" s="10">
        <f>BBW835*1.3</f>
        <v>193.70000000000002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VLOOKUP(BCC835,$A$879:$F$2635,6,FALSE)</f>
        <v>109</v>
      </c>
      <c r="BCG835" s="179" t="s">
        <v>65</v>
      </c>
      <c r="BCH835" s="10">
        <f>BCF835*1.3</f>
        <v>141.70000000000002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VLOOKUP(BCL835,$A$879:$F$2635,6,FALSE)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VLOOKUP(BCU835,$A$879:$F$2635,6,FALSE)</f>
        <v>73</v>
      </c>
      <c r="BCY835" s="179" t="s">
        <v>65</v>
      </c>
      <c r="BCZ835" s="10">
        <f>BCX835*1.3</f>
        <v>94.9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VLOOKUP(BDD835,$A$879:$F$2635,6,FALSE)</f>
        <v>149</v>
      </c>
      <c r="BDH835" s="179" t="s">
        <v>65</v>
      </c>
      <c r="BDI835" s="10">
        <f>BDG835*1.3</f>
        <v>193.70000000000002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VLOOKUP(BDM835,$A$879:$F$2635,6,FALSE)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VLOOKUP(BDV835,$A$879:$F$2635,6,FALSE)</f>
        <v>170</v>
      </c>
      <c r="BDZ835" s="179" t="s">
        <v>65</v>
      </c>
      <c r="BEA835" s="10">
        <f>BDY835*1.3</f>
        <v>221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VLOOKUP(BEE835,$A$879:$F$2635,6,FALSE)</f>
        <v>149</v>
      </c>
      <c r="BEI835" s="179" t="s">
        <v>65</v>
      </c>
      <c r="BEJ835" s="10">
        <f>BEH835*1.3</f>
        <v>193.70000000000002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VLOOKUP(BEN835,$A$879:$F$2635,6,FALSE)</f>
        <v>170</v>
      </c>
      <c r="BER835" s="179" t="s">
        <v>65</v>
      </c>
      <c r="BES835" s="10">
        <f>BEQ835*1.3</f>
        <v>221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VLOOKUP(BEW835,$A$879:$F$2635,6,FALSE)</f>
        <v>102</v>
      </c>
      <c r="BFA835" s="179" t="s">
        <v>65</v>
      </c>
      <c r="BFB835" s="10">
        <f>BEZ835*1.3</f>
        <v>132.6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VLOOKUP(BFF835,$A$879:$F$2635,6,FALSE)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VLOOKUP(BFO835,$A$879:$F$2635,6,FALSE)</f>
        <v>119</v>
      </c>
      <c r="BFS835" s="179" t="s">
        <v>65</v>
      </c>
      <c r="BFT835" s="10">
        <f>BFR835*1.3</f>
        <v>154.70000000000002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VLOOKUP(BFX835,$A$879:$F$2635,6,FALSE)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VLOOKUP(BGG835,$A$879:$F$2635,6,FALSE)</f>
        <v>293</v>
      </c>
      <c r="BGK835" s="179" t="s">
        <v>65</v>
      </c>
      <c r="BGL835" s="10">
        <f>BGJ835*1.3</f>
        <v>380.90000000000003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VLOOKUP(BGP835,$A$879:$F$2635,6,FALSE)</f>
        <v>102</v>
      </c>
      <c r="BGT835" s="179" t="s">
        <v>65</v>
      </c>
      <c r="BGU835" s="10">
        <f>BGS835*1.3</f>
        <v>132.6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VLOOKUP(BGY835,$A$879:$F$2635,6,FALSE)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3138</v>
      </c>
      <c r="D836" s="180"/>
      <c r="E836" s="180">
        <f>VLOOKUP(B836,$A$879:$F$2635,6,FALSE)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VLOOKUP(K836,$A$879:$F$2635,6,FALSE)</f>
        <v>109</v>
      </c>
      <c r="O836" s="179" t="s">
        <v>67</v>
      </c>
      <c r="P836" s="10">
        <f>N836*1.2</f>
        <v>130.79999999999998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VLOOKUP(T836,$A$879:$F$2635,6,FALSE)</f>
        <v>131</v>
      </c>
      <c r="X836" s="179" t="s">
        <v>67</v>
      </c>
      <c r="Y836" s="10">
        <f>W836*1.2</f>
        <v>157.19999999999999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VLOOKUP(AC836,$A$879:$F$2635,6,FALSE)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VLOOKUP(AL836,$A$879:$F$2635,6,FALSE)</f>
        <v>269</v>
      </c>
      <c r="AP836" s="179" t="s">
        <v>67</v>
      </c>
      <c r="AQ836" s="10">
        <f>AO836*1.2</f>
        <v>322.8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VLOOKUP(AU836,$A$879:$F$2635,6,FALSE)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VLOOKUP(BD836,$A$879:$F$2635,6,FALSE)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VLOOKUP(BM836,$A$879:$F$2635,6,FALSE)</f>
        <v>73</v>
      </c>
      <c r="BQ836" s="179" t="s">
        <v>67</v>
      </c>
      <c r="BR836" s="10">
        <f>BP836*1.2</f>
        <v>87.6</v>
      </c>
      <c r="BS836" s="10"/>
      <c r="BT836" s="233"/>
      <c r="BU836" s="179" t="s">
        <v>98</v>
      </c>
      <c r="BV836" s="360" t="s">
        <v>3138</v>
      </c>
      <c r="BX836" s="180"/>
      <c r="BY836" s="180">
        <f>VLOOKUP(BV836,$A$879:$F$2635,6,FALSE)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VLOOKUP(CE836,$A$879:$F$2635,6,FALSE)</f>
        <v>195</v>
      </c>
      <c r="CI836" s="179" t="s">
        <v>67</v>
      </c>
      <c r="CJ836" s="10">
        <f>CH836*1.2</f>
        <v>234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VLOOKUP(CN836,$A$879:$F$2635,6,FALSE)</f>
        <v>149</v>
      </c>
      <c r="CR836" s="179" t="s">
        <v>67</v>
      </c>
      <c r="CS836" s="10">
        <f>CQ836*1.2</f>
        <v>178.79999999999998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VLOOKUP(CW836,$A$879:$F$2635,6,FALSE)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VLOOKUP(DF836,$A$879:$F$2635,6,FALSE)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VLOOKUP(DO836,$A$879:$F$2635,6,FALSE)</f>
        <v>269</v>
      </c>
      <c r="DS836" s="179" t="s">
        <v>67</v>
      </c>
      <c r="DT836" s="10">
        <f>DR836*1.2</f>
        <v>322.8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VLOOKUP(DX836,$A$879:$F$2635,6,FALSE)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VLOOKUP(EG836,$A$879:$F$2635,6,FALSE)</f>
        <v>269</v>
      </c>
      <c r="EK836" s="179" t="s">
        <v>67</v>
      </c>
      <c r="EL836" s="10">
        <f>EJ836*1.2</f>
        <v>322.8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VLOOKUP(EP836,$A$879:$F$2635,6,FALSE)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3138</v>
      </c>
      <c r="FA836" s="180"/>
      <c r="FB836" s="180">
        <f>VLOOKUP(EY836,$A$879:$F$2635,6,FALSE)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VLOOKUP(FH836,$A$879:$F$2635,6,FALSE)</f>
        <v>293</v>
      </c>
      <c r="FL836" s="179" t="s">
        <v>67</v>
      </c>
      <c r="FM836" s="10">
        <f>FK836*1.2</f>
        <v>351.59999999999997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VLOOKUP(FQ836,$A$879:$F$2635,6,FALSE)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VLOOKUP(FZ836,$A$879:$F$2635,6,FALSE)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VLOOKUP(GI836,$A$879:$F$2635,6,FALSE)</f>
        <v>293</v>
      </c>
      <c r="GM836" s="179" t="s">
        <v>67</v>
      </c>
      <c r="GN836" s="10">
        <f>GL836*1.2</f>
        <v>351.59999999999997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VLOOKUP(GR836,$A$879:$F$2635,6,FALSE)</f>
        <v>119</v>
      </c>
      <c r="GV836" s="179" t="s">
        <v>67</v>
      </c>
      <c r="GW836" s="10">
        <f>GU836*1.2</f>
        <v>142.79999999999998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VLOOKUP(HA836,$A$879:$F$2635,6,FALSE)</f>
        <v>102</v>
      </c>
      <c r="HE836" s="179" t="s">
        <v>67</v>
      </c>
      <c r="HF836" s="10">
        <f>HD836*1.2</f>
        <v>122.39999999999999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VLOOKUP(HJ836,$A$879:$F$2635,6,FALSE)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VLOOKUP(HS836,$A$879:$F$2635,6,FALSE)</f>
        <v>33</v>
      </c>
      <c r="HW836" s="179" t="s">
        <v>67</v>
      </c>
      <c r="HX836" s="10">
        <f>HV836*1.2</f>
        <v>39.6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VLOOKUP(IB836,$A$879:$F$2635,6,FALSE)</f>
        <v>149</v>
      </c>
      <c r="IF836" s="179" t="s">
        <v>67</v>
      </c>
      <c r="IG836" s="10">
        <f>IE836*1.2</f>
        <v>178.79999999999998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VLOOKUP(IK836,$A$879:$F$2635,6,FALSE)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VLOOKUP(IT836,$A$879:$F$2635,6,FALSE)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VLOOKUP(JC836,$A$879:$F$2635,6,FALSE)</f>
        <v>149</v>
      </c>
      <c r="JG836" s="179" t="s">
        <v>67</v>
      </c>
      <c r="JH836" s="10">
        <f>JF836*1.2</f>
        <v>178.79999999999998</v>
      </c>
      <c r="JI836" s="10"/>
      <c r="JJ836" s="233"/>
      <c r="JK836" s="179" t="s">
        <v>98</v>
      </c>
      <c r="JL836" s="360" t="s">
        <v>3138</v>
      </c>
      <c r="JN836" s="180"/>
      <c r="JO836" s="180">
        <f>VLOOKUP(JL836,$A$879:$F$2635,6,FALSE)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0" t="s">
        <v>3138</v>
      </c>
      <c r="JW836" s="180"/>
      <c r="JX836" s="180">
        <f>VLOOKUP(JU836,$A$879:$F$2635,6,FALSE)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VLOOKUP(KD836,$A$879:$F$2635,6,FALSE)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VLOOKUP(KM836,$A$879:$F$2635,6,FALSE)</f>
        <v>293</v>
      </c>
      <c r="KQ836" s="179" t="s">
        <v>67</v>
      </c>
      <c r="KR836" s="10">
        <f>KP836*1.2</f>
        <v>351.59999999999997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VLOOKUP(KV836,$A$879:$F$2635,6,FALSE)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VLOOKUP(LE836,$A$879:$F$2635,6,FALSE)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VLOOKUP(LN836,$A$879:$F$2635,6,FALSE)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VLOOKUP(LW836,$A$879:$F$2635,6,FALSE)</f>
        <v>119</v>
      </c>
      <c r="MA836" s="179" t="s">
        <v>67</v>
      </c>
      <c r="MB836" s="10">
        <f>LZ836*1.2</f>
        <v>142.79999999999998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VLOOKUP(MF836,$A$879:$F$2635,6,FALSE)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VLOOKUP(MO836,$A$879:$F$2635,6,FALSE)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VLOOKUP(MX836,$A$879:$F$2635,6,FALSE)</f>
        <v>269</v>
      </c>
      <c r="NB836" s="179" t="s">
        <v>67</v>
      </c>
      <c r="NC836" s="10">
        <f>NA836*1.2</f>
        <v>322.8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VLOOKUP(NG836,$A$879:$F$2635,6,FALSE)</f>
        <v>102</v>
      </c>
      <c r="NK836" s="179" t="s">
        <v>67</v>
      </c>
      <c r="NL836" s="10">
        <f>NJ836*1.2</f>
        <v>122.39999999999999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VLOOKUP(NP836,$A$879:$F$2635,6,FALSE)</f>
        <v>119</v>
      </c>
      <c r="NT836" s="179" t="s">
        <v>67</v>
      </c>
      <c r="NU836" s="10">
        <f>NS836*1.2</f>
        <v>142.79999999999998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VLOOKUP(NY836,$A$879:$F$2635,6,FALSE)</f>
        <v>90</v>
      </c>
      <c r="OC836" s="179" t="s">
        <v>67</v>
      </c>
      <c r="OD836" s="10">
        <f>OB836*1.2</f>
        <v>108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VLOOKUP(OH836,$A$879:$F$2635,6,FALSE)</f>
        <v>170</v>
      </c>
      <c r="OL836" s="179" t="s">
        <v>67</v>
      </c>
      <c r="OM836" s="10">
        <f>OK836*1.2</f>
        <v>204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VLOOKUP(OQ836,$A$879:$F$2635,6,FALSE)</f>
        <v>119</v>
      </c>
      <c r="OU836" s="179" t="s">
        <v>67</v>
      </c>
      <c r="OV836" s="10">
        <f>OT836*1.2</f>
        <v>142.79999999999998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VLOOKUP(OZ836,$A$879:$F$2635,6,FALSE)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VLOOKUP(PI836,$A$879:$F$2635,6,FALSE)</f>
        <v>269</v>
      </c>
      <c r="PM836" s="179" t="s">
        <v>67</v>
      </c>
      <c r="PN836" s="10">
        <f>PL836*1.2</f>
        <v>322.8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VLOOKUP(PR836,$A$879:$F$2635,6,FALSE)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VLOOKUP(QA836,$A$879:$F$2635,6,FALSE)</f>
        <v>109</v>
      </c>
      <c r="QE836" s="179" t="s">
        <v>67</v>
      </c>
      <c r="QF836" s="10">
        <f>QD836*1.2</f>
        <v>130.79999999999998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VLOOKUP(QJ836,$A$879:$F$2635,6,FALSE)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VLOOKUP(QS836,$A$879:$F$2635,6,FALSE)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VLOOKUP(RB836,$A$879:$F$2635,6,FALSE)</f>
        <v>63</v>
      </c>
      <c r="RF836" s="179" t="s">
        <v>67</v>
      </c>
      <c r="RG836" s="10">
        <f>RE836*1.2</f>
        <v>75.599999999999994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VLOOKUP(RK836,$A$879:$F$2635,6,FALSE)</f>
        <v>33</v>
      </c>
      <c r="RO836" s="179" t="s">
        <v>67</v>
      </c>
      <c r="RP836" s="10">
        <f>RN836*1.2</f>
        <v>39.6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VLOOKUP(RT836,$A$879:$F$2635,6,FALSE)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VLOOKUP(SC836,$A$879:$F$2635,6,FALSE)</f>
        <v>63</v>
      </c>
      <c r="SG836" s="179" t="s">
        <v>67</v>
      </c>
      <c r="SH836" s="10">
        <f>SF836*1.2</f>
        <v>75.599999999999994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VLOOKUP(SL836,$A$879:$F$2635,6,FALSE)</f>
        <v>293</v>
      </c>
      <c r="SP836" s="179" t="s">
        <v>67</v>
      </c>
      <c r="SQ836" s="10">
        <f>SO836*1.2</f>
        <v>351.59999999999997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VLOOKUP(SU836,$A$879:$F$2635,6,FALSE)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VLOOKUP(TD836,$A$879:$F$2635,6,FALSE)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VLOOKUP(TM836,$A$879:$F$2635,6,FALSE)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VLOOKUP(TV836,$A$879:$F$2635,6,FALSE)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VLOOKUP(UE836,$A$879:$F$2635,6,FALSE)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VLOOKUP(UN836,$A$879:$F$2635,6,FALSE)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VLOOKUP(UW836,$A$879:$F$2635,6,FALSE)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VLOOKUP(VF836,$A$879:$F$2635,6,FALSE)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VLOOKUP(VO836,$A$879:$F$2635,6,FALSE)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VLOOKUP(VX836,$A$879:$F$2635,6,FALSE)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VLOOKUP(WG836,$A$879:$F$2635,6,FALSE)</f>
        <v>269</v>
      </c>
      <c r="WK836" s="179" t="s">
        <v>67</v>
      </c>
      <c r="WL836" s="10">
        <f>WJ836*1.2</f>
        <v>322.8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VLOOKUP(WP836,$A$879:$F$2635,6,FALSE)</f>
        <v>102</v>
      </c>
      <c r="WT836" s="179" t="s">
        <v>67</v>
      </c>
      <c r="WU836" s="10">
        <f>WS836*1.2</f>
        <v>122.39999999999999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VLOOKUP(WY836,$A$879:$F$2635,6,FALSE)</f>
        <v>103</v>
      </c>
      <c r="XC836" s="179" t="s">
        <v>67</v>
      </c>
      <c r="XD836" s="10">
        <f>XB836*1.2</f>
        <v>123.6</v>
      </c>
      <c r="XF836" s="239"/>
      <c r="XG836" s="179" t="s">
        <v>98</v>
      </c>
      <c r="XH836" s="370" t="s">
        <v>1995</v>
      </c>
      <c r="XJ836" s="180"/>
      <c r="XK836" s="180">
        <f>VLOOKUP(XH836,$A$879:$F$2635,6,FALSE)</f>
        <v>102</v>
      </c>
      <c r="XL836" s="179" t="s">
        <v>67</v>
      </c>
      <c r="XM836" s="10">
        <f>XK836*1.2</f>
        <v>122.39999999999999</v>
      </c>
      <c r="XO836" s="239"/>
      <c r="XP836" s="179" t="s">
        <v>98</v>
      </c>
      <c r="XQ836" s="360" t="s">
        <v>556</v>
      </c>
      <c r="XS836" s="180"/>
      <c r="XT836" s="180">
        <f>VLOOKUP(XQ836,$A$879:$F$2635,6,FALSE)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VLOOKUP(XZ836,$A$879:$F$2635,6,FALSE)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VLOOKUP(YI836,$A$879:$F$2635,6,FALSE)</f>
        <v>102</v>
      </c>
      <c r="YM836" s="179" t="s">
        <v>67</v>
      </c>
      <c r="YN836" s="10">
        <f>YL836*1.2</f>
        <v>122.39999999999999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VLOOKUP(YR836,$A$879:$F$2635,6,FALSE)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VLOOKUP(ZA836,$A$879:$F$2635,6,FALSE)</f>
        <v>33</v>
      </c>
      <c r="ZE836" s="179" t="s">
        <v>67</v>
      </c>
      <c r="ZF836" s="10">
        <f>ZD836*1.2</f>
        <v>39.6</v>
      </c>
      <c r="ZH836" s="239"/>
      <c r="ZI836" s="179" t="s">
        <v>98</v>
      </c>
      <c r="ZJ836" s="360" t="s">
        <v>465</v>
      </c>
      <c r="ZL836" s="180"/>
      <c r="ZM836" s="180">
        <f>VLOOKUP(ZJ836,$A$879:$F$2635,6,FALSE)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VLOOKUP(ZS836,$A$879:$F$2635,6,FALSE)</f>
        <v>109</v>
      </c>
      <c r="ZW836" s="179" t="s">
        <v>67</v>
      </c>
      <c r="ZX836" s="10">
        <f>ZV836*1.2</f>
        <v>130.79999999999998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VLOOKUP(AAB836,$A$879:$F$2635,6,FALSE)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VLOOKUP(AAK836,$A$879:$F$2635,6,FALSE)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VLOOKUP(AAT836,$A$879:$F$2635,6,FALSE)</f>
        <v>70</v>
      </c>
      <c r="AAX836" s="179" t="s">
        <v>67</v>
      </c>
      <c r="AAY836" s="10">
        <f>AAW836*1.2</f>
        <v>84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VLOOKUP(ABC836,$A$879:$F$2635,6,FALSE)</f>
        <v>74</v>
      </c>
      <c r="ABG836" s="179" t="s">
        <v>67</v>
      </c>
      <c r="ABH836" s="10">
        <f>ABF836*1.2</f>
        <v>88.8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VLOOKUP(ABL836,$A$879:$F$2635,6,FALSE)</f>
        <v>66</v>
      </c>
      <c r="ABP836" s="179" t="s">
        <v>67</v>
      </c>
      <c r="ABQ836" s="10">
        <f>ABO836*1.2</f>
        <v>79.2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VLOOKUP(ABU836,$A$879:$F$2635,6,FALSE)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VLOOKUP(ACD836,$A$879:$F$2635,6,FALSE)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VLOOKUP(ACM836,$A$879:$F$2635,6,FALSE)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VLOOKUP(ACV836,$A$879:$F$2635,6,FALSE)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VLOOKUP(ADE836,$A$879:$F$2635,6,FALSE)</f>
        <v>119</v>
      </c>
      <c r="ADI836" s="179" t="s">
        <v>67</v>
      </c>
      <c r="ADJ836" s="10">
        <f>ADH836*1.2</f>
        <v>142.79999999999998</v>
      </c>
      <c r="ADL836" s="239"/>
      <c r="ADM836" s="179" t="s">
        <v>98</v>
      </c>
      <c r="ADN836" s="75" t="s">
        <v>183</v>
      </c>
      <c r="ADP836" s="180"/>
      <c r="ADQ836" s="180" t="e">
        <f>VLOOKUP(ADN836,$A$879:$F$2635,6,FALSE)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VLOOKUP(ADW836,$A$879:$F$2635,6,FALSE)</f>
        <v>102</v>
      </c>
      <c r="AEA836" s="179" t="s">
        <v>67</v>
      </c>
      <c r="AEB836" s="10">
        <f>ADZ836*1.2</f>
        <v>122.39999999999999</v>
      </c>
      <c r="AED836" s="239"/>
      <c r="AEE836" s="179" t="s">
        <v>98</v>
      </c>
      <c r="AEF836" s="75" t="s">
        <v>183</v>
      </c>
      <c r="AEH836" s="180"/>
      <c r="AEI836" s="180" t="e">
        <f>VLOOKUP(AEF836,$A$879:$F$2635,6,FALSE)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VLOOKUP(AEO836,$A$879:$F$2635,6,FALSE)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VLOOKUP(AEX836,$A$879:$F$2635,6,FALSE)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VLOOKUP(AFG836,$A$879:$F$2635,6,FALSE)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VLOOKUP(AFP836,$A$879:$F$2635,6,FALSE)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VLOOKUP(AFY836,$A$879:$F$2635,6,FALSE)</f>
        <v>131</v>
      </c>
      <c r="AGC836" s="179" t="s">
        <v>67</v>
      </c>
      <c r="AGD836" s="10">
        <f>AGB836*1.2</f>
        <v>157.19999999999999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VLOOKUP(AGH836,$A$879:$F$2635,6,FALSE)</f>
        <v>63</v>
      </c>
      <c r="AGL836" s="179" t="s">
        <v>67</v>
      </c>
      <c r="AGM836" s="10">
        <f>AGK836*1.2</f>
        <v>75.599999999999994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VLOOKUP(AGQ836,$A$879:$F$2635,6,FALSE)</f>
        <v>119</v>
      </c>
      <c r="AGU836" s="179" t="s">
        <v>67</v>
      </c>
      <c r="AGV836" s="10">
        <f>AGT836*1.2</f>
        <v>142.79999999999998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VLOOKUP(AGZ836,$A$879:$F$2635,6,FALSE)</f>
        <v>90</v>
      </c>
      <c r="AHD836" s="179" t="s">
        <v>67</v>
      </c>
      <c r="AHE836" s="10">
        <f>AHC836*1.2</f>
        <v>108</v>
      </c>
      <c r="AHF836" s="10"/>
      <c r="AHG836" s="239"/>
      <c r="AHH836" s="179" t="s">
        <v>98</v>
      </c>
      <c r="AHI836" s="439" t="s">
        <v>3138</v>
      </c>
      <c r="AHK836" s="180"/>
      <c r="AHL836" s="180">
        <f>VLOOKUP(AHI836,$A$879:$F$2635,6,FALSE)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VLOOKUP(AHR836,$A$879:$F$2635,6,FALSE)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VLOOKUP(AIA836,$A$879:$F$2635,6,FALSE)</f>
        <v>63</v>
      </c>
      <c r="AIE836" s="179" t="s">
        <v>67</v>
      </c>
      <c r="AIF836" s="10">
        <f>AID836*1.2</f>
        <v>75.599999999999994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VLOOKUP(AIJ836,$A$879:$F$2635,6,FALSE)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VLOOKUP(AIS836,$A$879:$F$2635,6,FALSE)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VLOOKUP(AJB836,$A$879:$F$2635,6,FALSE)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3138</v>
      </c>
      <c r="AJM836" s="180"/>
      <c r="AJN836" s="180">
        <f>VLOOKUP(AJK836,$A$879:$F$2635,6,FALSE)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VLOOKUP(AJT836,$A$879:$F$2635,6,FALSE)</f>
        <v>269</v>
      </c>
      <c r="AJX836" s="179" t="s">
        <v>67</v>
      </c>
      <c r="AJY836" s="10">
        <f>AJW836*1.2</f>
        <v>322.8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VLOOKUP(AKC836,$A$879:$F$2635,6,FALSE)</f>
        <v>149</v>
      </c>
      <c r="AKG836" s="179" t="s">
        <v>67</v>
      </c>
      <c r="AKH836" s="10">
        <f>AKF836*1.2</f>
        <v>178.79999999999998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VLOOKUP(AKL836,$A$879:$F$2635,6,FALSE)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VLOOKUP(AKU836,$A$879:$F$2635,6,FALSE)</f>
        <v>63</v>
      </c>
      <c r="AKY836" s="179" t="s">
        <v>67</v>
      </c>
      <c r="AKZ836" s="10">
        <f>AKX836*1.2</f>
        <v>75.599999999999994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VLOOKUP(ALD836,$A$879:$F$2635,6,FALSE)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VLOOKUP(ALM836,$A$879:$F$2635,6,FALSE)</f>
        <v>183</v>
      </c>
      <c r="ALQ836" s="179" t="s">
        <v>67</v>
      </c>
      <c r="ALR836" s="10">
        <f>ALP836*1.2</f>
        <v>219.6</v>
      </c>
      <c r="ALS836" s="10"/>
      <c r="ALT836" s="239"/>
      <c r="ALU836" s="179" t="s">
        <v>98</v>
      </c>
      <c r="ALV836" s="360" t="s">
        <v>3138</v>
      </c>
      <c r="ALX836" s="180"/>
      <c r="ALY836" s="180">
        <f>VLOOKUP(ALV836,$A$879:$F$2635,6,FALSE)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VLOOKUP(AME836,$A$879:$F$2635,6,FALSE)</f>
        <v>73</v>
      </c>
      <c r="AMI836" s="179" t="s">
        <v>67</v>
      </c>
      <c r="AMJ836" s="10">
        <f>AMH836*1.2</f>
        <v>87.6</v>
      </c>
      <c r="AMK836" s="10"/>
      <c r="AML836" s="239"/>
      <c r="AMM836" s="179" t="s">
        <v>98</v>
      </c>
      <c r="AMN836" s="362" t="s">
        <v>3138</v>
      </c>
      <c r="AMP836" s="180"/>
      <c r="AMQ836" s="180">
        <f>VLOOKUP(AMN836,$A$879:$F$2635,6,FALSE)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VLOOKUP(AMW836,$A$879:$F$2635,6,FALSE)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VLOOKUP(ANF836,$A$879:$F$2635,6,FALSE)</f>
        <v>44</v>
      </c>
      <c r="ANJ836" s="179" t="s">
        <v>67</v>
      </c>
      <c r="ANK836" s="10">
        <f>ANI836*1.2</f>
        <v>52.8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VLOOKUP(ANO836,$A$879:$F$2635,6,FALSE)</f>
        <v>63</v>
      </c>
      <c r="ANS836" s="179" t="s">
        <v>67</v>
      </c>
      <c r="ANT836" s="10">
        <f>ANR836*1.2</f>
        <v>75.599999999999994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VLOOKUP(ANX836,$A$879:$F$2635,6,FALSE)</f>
        <v>183</v>
      </c>
      <c r="AOB836" s="179" t="s">
        <v>67</v>
      </c>
      <c r="AOC836" s="10">
        <f>AOA836*1.2</f>
        <v>219.6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VLOOKUP(AOG836,$A$879:$F$2635,6,FALSE)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VLOOKUP(AOP836,$A$879:$F$2635,6,FALSE)</f>
        <v>131</v>
      </c>
      <c r="AOT836" s="179" t="s">
        <v>67</v>
      </c>
      <c r="AOU836" s="10">
        <f>AOS836*1.2</f>
        <v>157.19999999999999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VLOOKUP(AOY836,$A$879:$F$2635,6,FALSE)</f>
        <v>149</v>
      </c>
      <c r="APC836" s="179" t="s">
        <v>67</v>
      </c>
      <c r="APD836" s="10">
        <f>APB836*1.2</f>
        <v>178.79999999999998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VLOOKUP(APH836,$A$879:$F$2635,6,FALSE)</f>
        <v>109</v>
      </c>
      <c r="APL836" s="179" t="s">
        <v>67</v>
      </c>
      <c r="APM836" s="10">
        <f>APK836*1.2</f>
        <v>130.79999999999998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VLOOKUP(APQ836,$A$879:$F$2635,6,FALSE)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VLOOKUP(APZ836,$A$879:$F$2635,6,FALSE)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VLOOKUP(AQI836,$A$879:$F$2635,6,FALSE)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VLOOKUP(AQR836,$A$879:$F$2635,6,FALSE)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VLOOKUP(ARA836,$A$879:$F$2635,6,FALSE)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VLOOKUP(ARJ836,$A$879:$F$2635,6,FALSE)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VLOOKUP(ARS836,$A$879:$F$2635,6,FALSE)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VLOOKUP(ASB836,$A$879:$F$2635,6,FALSE)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VLOOKUP(ASK836,$A$879:$F$2635,6,FALSE)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VLOOKUP(AST836,$A$879:$F$2635,6,FALSE)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VLOOKUP(ATC836,$A$879:$F$2635,6,FALSE)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VLOOKUP(ATL836,$A$879:$F$2635,6,FALSE)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VLOOKUP(ATU836,$A$879:$F$2635,6,FALSE)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VLOOKUP(AUD836,$A$879:$F$2635,6,FALSE)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VLOOKUP(AUM836,$A$879:$F$2635,6,FALSE)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VLOOKUP(AUV836,$A$879:$F$2635,6,FALSE)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VLOOKUP(AVE836,$A$879:$F$2635,6,FALSE)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VLOOKUP(AVN836,$A$879:$F$2635,6,FALSE)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VLOOKUP(AVW836,$A$879:$F$2635,6,FALSE)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VLOOKUP(AWF836,$A$879:$F$2635,6,FALSE)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VLOOKUP(AWO836,$A$879:$F$2635,6,FALSE)</f>
        <v>102</v>
      </c>
      <c r="AWS836" s="179" t="s">
        <v>67</v>
      </c>
      <c r="AWT836" s="10">
        <f>AWR836*1.2</f>
        <v>122.39999999999999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VLOOKUP(AWX836,$A$879:$F$2635,6,FALSE)</f>
        <v>293</v>
      </c>
      <c r="AXB836" s="179" t="s">
        <v>67</v>
      </c>
      <c r="AXC836" s="10">
        <f>AXA836*1.2</f>
        <v>351.59999999999997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VLOOKUP(AXG836,$A$879:$F$2635,6,FALSE)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VLOOKUP(AXP836,$A$879:$F$2635,6,FALSE)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VLOOKUP(AXY836,$A$879:$F$2635,6,FALSE)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VLOOKUP(AYH836,$A$879:$F$2635,6,FALSE)</f>
        <v>131</v>
      </c>
      <c r="AYL836" s="179" t="s">
        <v>67</v>
      </c>
      <c r="AYM836" s="10">
        <f>AYK836*1.2</f>
        <v>157.19999999999999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VLOOKUP(AYQ836,$A$879:$F$2635,6,FALSE)</f>
        <v>63</v>
      </c>
      <c r="AYU836" s="179" t="s">
        <v>67</v>
      </c>
      <c r="AYV836" s="10">
        <f>AYT836*1.2</f>
        <v>75.599999999999994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VLOOKUP(AYZ836,$A$879:$F$2635,6,FALSE)</f>
        <v>131</v>
      </c>
      <c r="AZD836" s="179" t="s">
        <v>67</v>
      </c>
      <c r="AZE836" s="10">
        <f>AZC836*1.2</f>
        <v>157.19999999999999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VLOOKUP(AZI836,$A$879:$F$2635,6,FALSE)</f>
        <v>269</v>
      </c>
      <c r="AZM836" s="179" t="s">
        <v>67</v>
      </c>
      <c r="AZN836" s="10">
        <f>AZL836*1.2</f>
        <v>322.8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VLOOKUP(AZR836,$A$879:$F$2635,6,FALSE)</f>
        <v>73</v>
      </c>
      <c r="AZV836" s="179" t="s">
        <v>67</v>
      </c>
      <c r="AZW836" s="10">
        <f>AZU836*1.2</f>
        <v>87.6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VLOOKUP(BAA836,$A$879:$F$2635,6,FALSE)</f>
        <v>131</v>
      </c>
      <c r="BAE836" s="179" t="s">
        <v>67</v>
      </c>
      <c r="BAF836" s="10">
        <f>BAD836*1.2</f>
        <v>157.19999999999999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VLOOKUP(BAJ836,$A$879:$F$2635,6,FALSE)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VLOOKUP(BAS836,$A$879:$F$2635,6,FALSE)</f>
        <v>131</v>
      </c>
      <c r="BAW836" s="179" t="s">
        <v>67</v>
      </c>
      <c r="BAX836" s="10">
        <f>BAV836*1.2</f>
        <v>157.19999999999999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VLOOKUP(BBB836,$A$879:$F$2635,6,FALSE)</f>
        <v>102</v>
      </c>
      <c r="BBF836" s="179" t="s">
        <v>67</v>
      </c>
      <c r="BBG836" s="10">
        <f>BBE836*1.2</f>
        <v>122.39999999999999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VLOOKUP(BBK836,$A$879:$F$2635,6,FALSE)</f>
        <v>109</v>
      </c>
      <c r="BBO836" s="179" t="s">
        <v>67</v>
      </c>
      <c r="BBP836" s="10">
        <f>BBN836*1.2</f>
        <v>130.79999999999998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VLOOKUP(BBT836,$A$879:$F$2635,6,FALSE)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VLOOKUP(BCC836,$A$879:$F$2635,6,FALSE)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VLOOKUP(BCL836,$A$879:$F$2635,6,FALSE)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VLOOKUP(BCU836,$A$879:$F$2635,6,FALSE)</f>
        <v>102</v>
      </c>
      <c r="BCY836" s="179" t="s">
        <v>67</v>
      </c>
      <c r="BCZ836" s="10">
        <f>BCX836*1.2</f>
        <v>122.39999999999999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VLOOKUP(BDD836,$A$879:$F$2635,6,FALSE)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VLOOKUP(BDM836,$A$879:$F$2635,6,FALSE)</f>
        <v>293</v>
      </c>
      <c r="BDQ836" s="179" t="s">
        <v>67</v>
      </c>
      <c r="BDR836" s="10">
        <f>BDP836*1.2</f>
        <v>351.59999999999997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VLOOKUP(BDV836,$A$879:$F$2635,6,FALSE)</f>
        <v>131</v>
      </c>
      <c r="BDZ836" s="179" t="s">
        <v>67</v>
      </c>
      <c r="BEA836" s="10">
        <f>BDY836*1.2</f>
        <v>157.19999999999999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VLOOKUP(BEE836,$A$879:$F$2635,6,FALSE)</f>
        <v>293</v>
      </c>
      <c r="BEI836" s="179" t="s">
        <v>67</v>
      </c>
      <c r="BEJ836" s="10">
        <f>BEH836*1.2</f>
        <v>351.59999999999997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VLOOKUP(BEN836,$A$879:$F$2635,6,FALSE)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VLOOKUP(BEW836,$A$879:$F$2635,6,FALSE)</f>
        <v>109</v>
      </c>
      <c r="BFA836" s="179" t="s">
        <v>67</v>
      </c>
      <c r="BFB836" s="10">
        <f>BEZ836*1.2</f>
        <v>130.79999999999998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VLOOKUP(BFF836,$A$879:$F$2635,6,FALSE)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VLOOKUP(BFO836,$A$879:$F$2635,6,FALSE)</f>
        <v>293</v>
      </c>
      <c r="BFS836" s="179" t="s">
        <v>67</v>
      </c>
      <c r="BFT836" s="10">
        <f>BFR836*1.2</f>
        <v>351.59999999999997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VLOOKUP(BFX836,$A$879:$F$2635,6,FALSE)</f>
        <v>293</v>
      </c>
      <c r="BGB836" s="179" t="s">
        <v>67</v>
      </c>
      <c r="BGC836" s="10">
        <f>BGA836*1.2</f>
        <v>351.59999999999997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VLOOKUP(BGG836,$A$879:$F$2635,6,FALSE)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VLOOKUP(BGP836,$A$879:$F$2635,6,FALSE)</f>
        <v>149</v>
      </c>
      <c r="BGT836" s="179" t="s">
        <v>67</v>
      </c>
      <c r="BGU836" s="10">
        <f>BGS836*1.2</f>
        <v>178.79999999999998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VLOOKUP(BGY836,$A$879:$F$2635,6,FALSE)</f>
        <v>74</v>
      </c>
      <c r="BHC836" s="179" t="s">
        <v>67</v>
      </c>
      <c r="BHD836" s="10">
        <f>BHB836*1.2</f>
        <v>88.8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VLOOKUP(B837,$A$879:$F$2635,6,FALSE)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VLOOKUP(K837,$A$879:$F$2635,6,FALSE)</f>
        <v>269</v>
      </c>
      <c r="O837" s="179" t="s">
        <v>69</v>
      </c>
      <c r="P837" s="10">
        <f>N837*1.1</f>
        <v>295.90000000000003</v>
      </c>
      <c r="Q837" s="10"/>
      <c r="R837" s="233"/>
      <c r="S837" s="179" t="s">
        <v>99</v>
      </c>
      <c r="T837" s="360" t="s">
        <v>3138</v>
      </c>
      <c r="V837" s="180"/>
      <c r="W837" s="180">
        <f>VLOOKUP(T837,$A$879:$F$2635,6,FALSE)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VLOOKUP(AC837,$A$879:$F$2635,6,FALSE)</f>
        <v>269</v>
      </c>
      <c r="AG837" s="179" t="s">
        <v>69</v>
      </c>
      <c r="AH837" s="10">
        <f>AF837*1.1</f>
        <v>295.90000000000003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VLOOKUP(AL837,$A$879:$F$2635,6,FALSE)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VLOOKUP(AU837,$A$879:$F$2635,6,FALSE)</f>
        <v>149</v>
      </c>
      <c r="AY837" s="179" t="s">
        <v>69</v>
      </c>
      <c r="AZ837" s="10">
        <f>AX837*1.1</f>
        <v>163.9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VLOOKUP(BD837,$A$879:$F$2635,6,FALSE)</f>
        <v>269</v>
      </c>
      <c r="BH837" s="179" t="s">
        <v>69</v>
      </c>
      <c r="BI837" s="10">
        <f>BG837*1.1</f>
        <v>295.90000000000003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VLOOKUP(BM837,$A$879:$F$2635,6,FALSE)</f>
        <v>102</v>
      </c>
      <c r="BQ837" s="179" t="s">
        <v>69</v>
      </c>
      <c r="BR837" s="10">
        <f>BP837*1.1</f>
        <v>112.2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VLOOKUP(BV837,$A$879:$F$2635,6,FALSE)</f>
        <v>293</v>
      </c>
      <c r="BZ837" s="179" t="s">
        <v>69</v>
      </c>
      <c r="CA837" s="10">
        <f>BY837*1.1</f>
        <v>322.3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VLOOKUP(CE837,$A$879:$F$2635,6,FALSE)</f>
        <v>149</v>
      </c>
      <c r="CI837" s="179" t="s">
        <v>69</v>
      </c>
      <c r="CJ837" s="10">
        <f>CH837*1.1</f>
        <v>163.9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VLOOKUP(CN837,$A$879:$F$2635,6,FALSE)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VLOOKUP(CW837,$A$879:$F$2635,6,FALSE)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3138</v>
      </c>
      <c r="DH837" s="180"/>
      <c r="DI837" s="180">
        <f>VLOOKUP(DF837,$A$879:$F$2635,6,FALSE)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VLOOKUP(DO837,$A$879:$F$2635,6,FALSE)</f>
        <v>293</v>
      </c>
      <c r="DS837" s="179" t="s">
        <v>69</v>
      </c>
      <c r="DT837" s="10">
        <f>DR837*1.1</f>
        <v>322.3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VLOOKUP(DX837,$A$879:$F$2635,6,FALSE)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VLOOKUP(EG837,$A$879:$F$2635,6,FALSE)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VLOOKUP(EP837,$A$879:$F$2635,6,FALSE)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VLOOKUP(EY837,$A$879:$F$2635,6,FALSE)</f>
        <v>90</v>
      </c>
      <c r="FC837" s="179" t="s">
        <v>69</v>
      </c>
      <c r="FD837" s="10">
        <f>FB837*1.1</f>
        <v>99.000000000000014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VLOOKUP(FH837,$A$879:$F$2635,6,FALSE)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VLOOKUP(FQ837,$A$879:$F$2635,6,FALSE)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VLOOKUP(FZ837,$A$879:$F$2635,6,FALSE)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VLOOKUP(GI837,$A$879:$F$2635,6,FALSE)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VLOOKUP(GR837,$A$879:$F$2635,6,FALSE)</f>
        <v>269</v>
      </c>
      <c r="GV837" s="179" t="s">
        <v>69</v>
      </c>
      <c r="GW837" s="10">
        <f>GU837*1.1</f>
        <v>295.90000000000003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VLOOKUP(HA837,$A$879:$F$2635,6,FALSE)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VLOOKUP(HJ837,$A$879:$F$2635,6,FALSE)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VLOOKUP(HS837,$A$879:$F$2635,6,FALSE)</f>
        <v>90</v>
      </c>
      <c r="HW837" s="179" t="s">
        <v>69</v>
      </c>
      <c r="HX837" s="10">
        <f>HV837*1.1</f>
        <v>99.000000000000014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VLOOKUP(IB837,$A$879:$F$2635,6,FALSE)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VLOOKUP(IK837,$A$879:$F$2635,6,FALSE)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VLOOKUP(IT837,$A$879:$F$2635,6,FALSE)</f>
        <v>149</v>
      </c>
      <c r="IX837" s="179" t="s">
        <v>69</v>
      </c>
      <c r="IY837" s="10">
        <f>IW837*1.1</f>
        <v>163.9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VLOOKUP(JC837,$A$879:$F$2635,6,FALSE)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VLOOKUP(JL837,$A$879:$F$2635,6,FALSE)</f>
        <v>293</v>
      </c>
      <c r="JP837" s="179" t="s">
        <v>69</v>
      </c>
      <c r="JQ837" s="10">
        <f>JO837*1.1</f>
        <v>322.3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VLOOKUP(JU837,$A$879:$F$2635,6,FALSE)</f>
        <v>109</v>
      </c>
      <c r="JY837" s="179" t="s">
        <v>69</v>
      </c>
      <c r="JZ837" s="10">
        <f>JX837*1.1</f>
        <v>119.9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VLOOKUP(KD837,$A$879:$F$2635,6,FALSE)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VLOOKUP(KM837,$A$879:$F$2635,6,FALSE)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VLOOKUP(KV837,$A$879:$F$2635,6,FALSE)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VLOOKUP(LE837,$A$879:$F$2635,6,FALSE)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VLOOKUP(LN837,$A$879:$F$2635,6,FALSE)</f>
        <v>269</v>
      </c>
      <c r="LR837" s="179" t="s">
        <v>69</v>
      </c>
      <c r="LS837" s="10">
        <f>LQ837*1.1</f>
        <v>295.90000000000003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VLOOKUP(LW837,$A$879:$F$2635,6,FALSE)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VLOOKUP(MF837,$A$879:$F$2635,6,FALSE)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VLOOKUP(MO837,$A$879:$F$2635,6,FALSE)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VLOOKUP(MX837,$A$879:$F$2635,6,FALSE)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VLOOKUP(NG837,$A$879:$F$2635,6,FALSE)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VLOOKUP(NP837,$A$879:$F$2635,6,FALSE)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VLOOKUP(NY837,$A$879:$F$2635,6,FALSE)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VLOOKUP(OH837,$A$879:$F$2635,6,FALSE)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VLOOKUP(OQ837,$A$879:$F$2635,6,FALSE)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VLOOKUP(OZ837,$A$879:$F$2635,6,FALSE)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VLOOKUP(PI837,$A$879:$F$2635,6,FALSE)</f>
        <v>131</v>
      </c>
      <c r="PM837" s="179" t="s">
        <v>69</v>
      </c>
      <c r="PN837" s="10">
        <f>PL837*1.1</f>
        <v>144.10000000000002</v>
      </c>
      <c r="PO837" s="10"/>
      <c r="PP837" s="233"/>
      <c r="PQ837" s="179" t="s">
        <v>99</v>
      </c>
      <c r="PR837" s="360" t="s">
        <v>3138</v>
      </c>
      <c r="PT837" s="180"/>
      <c r="PU837" s="180">
        <f>VLOOKUP(PR837,$A$879:$F$2635,6,FALSE)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VLOOKUP(QA837,$A$879:$F$2635,6,FALSE)</f>
        <v>269</v>
      </c>
      <c r="QE837" s="179" t="s">
        <v>69</v>
      </c>
      <c r="QF837" s="10">
        <f>QD837*1.1</f>
        <v>295.90000000000003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VLOOKUP(QJ837,$A$879:$F$2635,6,FALSE)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VLOOKUP(QS837,$A$879:$F$2635,6,FALSE)</f>
        <v>33</v>
      </c>
      <c r="QW837" s="179" t="s">
        <v>69</v>
      </c>
      <c r="QX837" s="10">
        <f>QV837*1.1</f>
        <v>36.300000000000004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VLOOKUP(RB837,$A$879:$F$2635,6,FALSE)</f>
        <v>90</v>
      </c>
      <c r="RF837" s="179" t="s">
        <v>69</v>
      </c>
      <c r="RG837" s="10">
        <f>RE837*1.1</f>
        <v>99.000000000000014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VLOOKUP(RK837,$A$879:$F$2635,6,FALSE)</f>
        <v>149</v>
      </c>
      <c r="RO837" s="179" t="s">
        <v>69</v>
      </c>
      <c r="RP837" s="10">
        <f>RN837*1.1</f>
        <v>163.9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VLOOKUP(RT837,$A$879:$F$2635,6,FALSE)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VLOOKUP(SC837,$A$879:$F$2635,6,FALSE)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VLOOKUP(SL837,$A$879:$F$2635,6,FALSE)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VLOOKUP(SU837,$A$879:$F$2635,6,FALSE)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VLOOKUP(TD837,$A$879:$F$2635,6,FALSE)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VLOOKUP(TM837,$A$879:$F$2635,6,FALSE)</f>
        <v>119</v>
      </c>
      <c r="TQ837" s="179" t="s">
        <v>69</v>
      </c>
      <c r="TR837" s="10">
        <f>TP837*1.1</f>
        <v>130.9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VLOOKUP(TV837,$A$879:$F$2635,6,FALSE)</f>
        <v>293</v>
      </c>
      <c r="TZ837" s="179" t="s">
        <v>69</v>
      </c>
      <c r="UA837" s="10">
        <f>TY837*1.1</f>
        <v>322.3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VLOOKUP(UE837,$A$879:$F$2635,6,FALSE)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VLOOKUP(UN837,$A$879:$F$2635,6,FALSE)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VLOOKUP(UW837,$A$879:$F$2635,6,FALSE)</f>
        <v>70</v>
      </c>
      <c r="VA837" s="179" t="s">
        <v>69</v>
      </c>
      <c r="VB837" s="10">
        <f>UZ837*1.1</f>
        <v>77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VLOOKUP(VF837,$A$879:$F$2635,6,FALSE)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VLOOKUP(VO837,$A$879:$F$2635,6,FALSE)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VLOOKUP(VX837,$A$879:$F$2635,6,FALSE)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VLOOKUP(WG837,$A$879:$F$2635,6,FALSE)</f>
        <v>293</v>
      </c>
      <c r="WK837" s="179" t="s">
        <v>69</v>
      </c>
      <c r="WL837" s="10">
        <f>WJ837*1.1</f>
        <v>322.3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VLOOKUP(WP837,$A$879:$F$2635,6,FALSE)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VLOOKUP(WY837,$A$879:$F$2635,6,FALSE)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VLOOKUP(XH837,$A$879:$F$2635,6,FALSE)</f>
        <v>131</v>
      </c>
      <c r="XL837" s="179" t="s">
        <v>69</v>
      </c>
      <c r="XM837" s="10">
        <f>XK837*1.1</f>
        <v>144.10000000000002</v>
      </c>
      <c r="XO837" s="239"/>
      <c r="XP837" s="179" t="s">
        <v>99</v>
      </c>
      <c r="XQ837" s="360" t="s">
        <v>465</v>
      </c>
      <c r="XS837" s="180"/>
      <c r="XT837" s="180">
        <f>VLOOKUP(XQ837,$A$879:$F$2635,6,FALSE)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VLOOKUP(XZ837,$A$879:$F$2635,6,FALSE)</f>
        <v>102</v>
      </c>
      <c r="YD837" s="179" t="s">
        <v>69</v>
      </c>
      <c r="YE837" s="10">
        <f>YC837*1.1</f>
        <v>112.2</v>
      </c>
      <c r="YG837" s="239"/>
      <c r="YH837" s="179" t="s">
        <v>99</v>
      </c>
      <c r="YI837" s="360" t="s">
        <v>1708</v>
      </c>
      <c r="YK837" s="180"/>
      <c r="YL837" s="180">
        <f>VLOOKUP(YI837,$A$879:$F$2635,6,FALSE)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VLOOKUP(YR837,$A$879:$F$2635,6,FALSE)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VLOOKUP(ZA837,$A$879:$F$2635,6,FALSE)</f>
        <v>109</v>
      </c>
      <c r="ZE837" s="179" t="s">
        <v>69</v>
      </c>
      <c r="ZF837" s="10">
        <f>ZD837*1.1</f>
        <v>119.9</v>
      </c>
      <c r="ZH837" s="239"/>
      <c r="ZI837" s="179" t="s">
        <v>99</v>
      </c>
      <c r="ZJ837" s="360" t="s">
        <v>1995</v>
      </c>
      <c r="ZL837" s="180"/>
      <c r="ZM837" s="180">
        <f>VLOOKUP(ZJ837,$A$879:$F$2635,6,FALSE)</f>
        <v>102</v>
      </c>
      <c r="ZN837" s="179" t="s">
        <v>69</v>
      </c>
      <c r="ZO837" s="10">
        <f>ZM837*1.1</f>
        <v>112.2</v>
      </c>
      <c r="ZQ837" s="239"/>
      <c r="ZR837" s="179" t="s">
        <v>99</v>
      </c>
      <c r="ZS837" s="360" t="s">
        <v>524</v>
      </c>
      <c r="ZU837" s="180"/>
      <c r="ZV837" s="180">
        <f>VLOOKUP(ZS837,$A$879:$F$2635,6,FALSE)</f>
        <v>119</v>
      </c>
      <c r="ZW837" s="179" t="s">
        <v>69</v>
      </c>
      <c r="ZX837" s="10">
        <f>ZV837*1.1</f>
        <v>130.9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VLOOKUP(AAB837,$A$879:$F$2635,6,FALSE)</f>
        <v>70</v>
      </c>
      <c r="AAF837" s="179" t="s">
        <v>69</v>
      </c>
      <c r="AAG837" s="10">
        <f>AAE837*1.1</f>
        <v>77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VLOOKUP(AAK837,$A$879:$F$2635,6,FALSE)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VLOOKUP(AAT837,$A$879:$F$2635,6,FALSE)</f>
        <v>74</v>
      </c>
      <c r="AAX837" s="179" t="s">
        <v>69</v>
      </c>
      <c r="AAY837" s="10">
        <f>AAW837*1.1</f>
        <v>81.400000000000006</v>
      </c>
      <c r="AAZ837" s="10"/>
      <c r="ABA837" s="239"/>
      <c r="ABB837" s="179" t="s">
        <v>99</v>
      </c>
      <c r="ABC837" s="374" t="s">
        <v>3138</v>
      </c>
      <c r="ABE837" s="180"/>
      <c r="ABF837" s="180">
        <f>VLOOKUP(ABC837,$A$879:$F$2635,6,FALSE)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VLOOKUP(ABL837,$A$879:$F$2635,6,FALSE)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VLOOKUP(ABU837,$A$879:$F$2635,6,FALSE)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VLOOKUP(ACD837,$A$879:$F$2635,6,FALSE)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VLOOKUP(ACM837,$A$879:$F$2635,6,FALSE)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VLOOKUP(ACV837,$A$879:$F$2635,6,FALSE)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VLOOKUP(ADE837,$A$879:$F$2635,6,FALSE)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VLOOKUP(ADN837,$A$879:$F$2635,6,FALSE)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VLOOKUP(ADW837,$A$879:$F$2635,6,FALSE)</f>
        <v>170</v>
      </c>
      <c r="AEA837" s="179" t="s">
        <v>69</v>
      </c>
      <c r="AEB837" s="10">
        <f>ADZ837*1.1</f>
        <v>187.00000000000003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VLOOKUP(AEF837,$A$879:$F$2635,6,FALSE)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VLOOKUP(AEO837,$A$879:$F$2635,6,FALSE)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VLOOKUP(AEX837,$A$879:$F$2635,6,FALSE)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VLOOKUP(AFG837,$A$879:$F$2635,6,FALSE)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VLOOKUP(AFP837,$A$879:$F$2635,6,FALSE)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3138</v>
      </c>
      <c r="AGA837" s="180"/>
      <c r="AGB837" s="180">
        <f>VLOOKUP(AFY837,$A$879:$F$2635,6,FALSE)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VLOOKUP(AGH837,$A$879:$F$2635,6,FALSE)</f>
        <v>131</v>
      </c>
      <c r="AGL837" s="179" t="s">
        <v>69</v>
      </c>
      <c r="AGM837" s="10">
        <f>AGK837*1.1</f>
        <v>144.10000000000002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VLOOKUP(AGQ837,$A$879:$F$2635,6,FALSE)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VLOOKUP(AGZ837,$A$879:$F$2635,6,FALSE)</f>
        <v>63</v>
      </c>
      <c r="AHD837" s="179" t="s">
        <v>69</v>
      </c>
      <c r="AHE837" s="10">
        <f>AHC837*1.1</f>
        <v>69.300000000000011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VLOOKUP(AHI837,$A$879:$F$2635,6,FALSE)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VLOOKUP(AHR837,$A$879:$F$2635,6,FALSE)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VLOOKUP(AIA837,$A$879:$F$2635,6,FALSE)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VLOOKUP(AIJ837,$A$879:$F$2635,6,FALSE)</f>
        <v>90</v>
      </c>
      <c r="AIN837" s="179" t="s">
        <v>69</v>
      </c>
      <c r="AIO837" s="10">
        <f>AIM837*1.1</f>
        <v>99.000000000000014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VLOOKUP(AIS837,$A$879:$F$2635,6,FALSE)</f>
        <v>131</v>
      </c>
      <c r="AIW837" s="179" t="s">
        <v>69</v>
      </c>
      <c r="AIX837" s="10">
        <f>AIV837*1.1</f>
        <v>144.10000000000002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VLOOKUP(AJB837,$A$879:$F$2635,6,FALSE)</f>
        <v>131</v>
      </c>
      <c r="AJF837" s="179" t="s">
        <v>69</v>
      </c>
      <c r="AJG837" s="10">
        <f>AJE837*1.1</f>
        <v>144.10000000000002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VLOOKUP(AJK837,$A$879:$F$2635,6,FALSE)</f>
        <v>149</v>
      </c>
      <c r="AJO837" s="179" t="s">
        <v>69</v>
      </c>
      <c r="AJP837" s="10">
        <f>AJN837*1.1</f>
        <v>163.9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VLOOKUP(AJT837,$A$879:$F$2635,6,FALSE)</f>
        <v>149</v>
      </c>
      <c r="AJX837" s="179" t="s">
        <v>69</v>
      </c>
      <c r="AJY837" s="10">
        <f>AJW837*1.1</f>
        <v>163.9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VLOOKUP(AKC837,$A$879:$F$2635,6,FALSE)</f>
        <v>63</v>
      </c>
      <c r="AKG837" s="179" t="s">
        <v>69</v>
      </c>
      <c r="AKH837" s="10">
        <f>AKF837*1.1</f>
        <v>69.300000000000011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VLOOKUP(AKL837,$A$879:$F$2635,6,FALSE)</f>
        <v>90</v>
      </c>
      <c r="AKP837" s="179" t="s">
        <v>69</v>
      </c>
      <c r="AKQ837" s="10">
        <f>AKO837*1.1</f>
        <v>99.000000000000014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VLOOKUP(AKU837,$A$879:$F$2635,6,FALSE)</f>
        <v>149</v>
      </c>
      <c r="AKY837" s="179" t="s">
        <v>69</v>
      </c>
      <c r="AKZ837" s="10">
        <f>AKX837*1.1</f>
        <v>163.9</v>
      </c>
      <c r="ALA837" s="10"/>
      <c r="ALB837" s="239"/>
      <c r="ALC837" s="179" t="s">
        <v>99</v>
      </c>
      <c r="ALD837" s="360" t="s">
        <v>3138</v>
      </c>
      <c r="ALF837" s="180"/>
      <c r="ALG837" s="180">
        <f>VLOOKUP(ALD837,$A$879:$F$2635,6,FALSE)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VLOOKUP(ALM837,$A$879:$F$2635,6,FALSE)</f>
        <v>102</v>
      </c>
      <c r="ALQ837" s="179" t="s">
        <v>69</v>
      </c>
      <c r="ALR837" s="10">
        <f>ALP837*1.1</f>
        <v>112.2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VLOOKUP(ALV837,$A$879:$F$2635,6,FALSE)</f>
        <v>90</v>
      </c>
      <c r="ALZ837" s="179" t="s">
        <v>69</v>
      </c>
      <c r="AMA837" s="10">
        <f>ALY837*1.1</f>
        <v>99.000000000000014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VLOOKUP(AME837,$A$879:$F$2635,6,FALSE)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VLOOKUP(AMN837,$A$879:$F$2635,6,FALSE)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VLOOKUP(AMW837,$A$879:$F$2635,6,FALSE)</f>
        <v>183</v>
      </c>
      <c r="ANA837" s="179" t="s">
        <v>69</v>
      </c>
      <c r="ANB837" s="10">
        <f>AMZ837*1.1</f>
        <v>201.3</v>
      </c>
      <c r="ANC837" s="10"/>
      <c r="AND837" s="239"/>
      <c r="ANE837" s="179" t="s">
        <v>99</v>
      </c>
      <c r="ANF837" s="360" t="s">
        <v>3138</v>
      </c>
      <c r="ANH837" s="180"/>
      <c r="ANI837" s="180">
        <f>VLOOKUP(ANF837,$A$879:$F$2635,6,FALSE)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VLOOKUP(ANO837,$A$879:$F$2635,6,FALSE)</f>
        <v>102</v>
      </c>
      <c r="ANS837" s="179" t="s">
        <v>69</v>
      </c>
      <c r="ANT837" s="10">
        <f>ANR837*1.1</f>
        <v>112.2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VLOOKUP(ANX837,$A$879:$F$2635,6,FALSE)</f>
        <v>131</v>
      </c>
      <c r="AOB837" s="179" t="s">
        <v>69</v>
      </c>
      <c r="AOC837" s="10">
        <f>AOA837*1.1</f>
        <v>144.10000000000002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VLOOKUP(AOG837,$A$879:$F$2635,6,FALSE)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VLOOKUP(AOP837,$A$879:$F$2635,6,FALSE)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VLOOKUP(AOY837,$A$879:$F$2635,6,FALSE)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VLOOKUP(APH837,$A$879:$F$2635,6,FALSE)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VLOOKUP(APQ837,$A$879:$F$2635,6,FALSE)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VLOOKUP(APZ837,$A$879:$F$2635,6,FALSE)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VLOOKUP(AQI837,$A$879:$F$2635,6,FALSE)</f>
        <v>149</v>
      </c>
      <c r="AQM837" s="179" t="s">
        <v>69</v>
      </c>
      <c r="AQN837" s="10">
        <f>AQL837*1.1</f>
        <v>163.9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VLOOKUP(AQR837,$A$879:$F$2635,6,FALSE)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VLOOKUP(ARA837,$A$879:$F$2635,6,FALSE)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VLOOKUP(ARJ837,$A$879:$F$2635,6,FALSE)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VLOOKUP(ARS837,$A$879:$F$2635,6,FALSE)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VLOOKUP(ASB837,$A$879:$F$2635,6,FALSE)</f>
        <v>102</v>
      </c>
      <c r="ASF837" s="179" t="s">
        <v>69</v>
      </c>
      <c r="ASG837" s="10">
        <f>ASE837*1.1</f>
        <v>112.2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VLOOKUP(ASK837,$A$879:$F$2635,6,FALSE)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VLOOKUP(AST837,$A$879:$F$2635,6,FALSE)</f>
        <v>109</v>
      </c>
      <c r="ASX837" s="179" t="s">
        <v>69</v>
      </c>
      <c r="ASY837" s="10">
        <f>ASW837*1.1</f>
        <v>119.9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VLOOKUP(ATC837,$A$879:$F$2635,6,FALSE)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VLOOKUP(ATL837,$A$879:$F$2635,6,FALSE)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VLOOKUP(ATU837,$A$879:$F$2635,6,FALSE)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VLOOKUP(AUD837,$A$879:$F$2635,6,FALSE)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VLOOKUP(AUM837,$A$879:$F$2635,6,FALSE)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VLOOKUP(AUV837,$A$879:$F$2635,6,FALSE)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VLOOKUP(AVE837,$A$879:$F$2635,6,FALSE)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VLOOKUP(AVN837,$A$879:$F$2635,6,FALSE)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VLOOKUP(AVW837,$A$879:$F$2635,6,FALSE)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VLOOKUP(AWF837,$A$879:$F$2635,6,FALSE)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VLOOKUP(AWO837,$A$879:$F$2635,6,FALSE)</f>
        <v>90</v>
      </c>
      <c r="AWS837" s="179" t="s">
        <v>69</v>
      </c>
      <c r="AWT837" s="10">
        <f>AWR837*1.1</f>
        <v>99.000000000000014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VLOOKUP(AWX837,$A$879:$F$2635,6,FALSE)</f>
        <v>131</v>
      </c>
      <c r="AXB837" s="179" t="s">
        <v>69</v>
      </c>
      <c r="AXC837" s="10">
        <f>AXA837*1.1</f>
        <v>144.10000000000002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VLOOKUP(AXG837,$A$879:$F$2635,6,FALSE)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VLOOKUP(AXP837,$A$879:$F$2635,6,FALSE)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0" t="s">
        <v>3138</v>
      </c>
      <c r="AYA837" s="180"/>
      <c r="AYB837" s="180">
        <f>VLOOKUP(AXY837,$A$879:$F$2635,6,FALSE)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VLOOKUP(AYH837,$A$879:$F$2635,6,FALSE)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VLOOKUP(AYQ837,$A$879:$F$2635,6,FALSE)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VLOOKUP(AYZ837,$A$879:$F$2635,6,FALSE)</f>
        <v>90</v>
      </c>
      <c r="AZD837" s="179" t="s">
        <v>69</v>
      </c>
      <c r="AZE837" s="10">
        <f>AZC837*1.1</f>
        <v>99.000000000000014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VLOOKUP(AZI837,$A$879:$F$2635,6,FALSE)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VLOOKUP(AZR837,$A$879:$F$2635,6,FALSE)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3138</v>
      </c>
      <c r="BAC837" s="180"/>
      <c r="BAD837" s="180">
        <f>VLOOKUP(BAA837,$A$879:$F$2635,6,FALSE)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VLOOKUP(BAJ837,$A$879:$F$2635,6,FALSE)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VLOOKUP(BAS837,$A$879:$F$2635,6,FALSE)</f>
        <v>102</v>
      </c>
      <c r="BAW837" s="179" t="s">
        <v>69</v>
      </c>
      <c r="BAX837" s="10">
        <f>BAV837*1.1</f>
        <v>112.2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VLOOKUP(BBB837,$A$879:$F$2635,6,FALSE)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VLOOKUP(BBK837,$A$879:$F$2635,6,FALSE)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VLOOKUP(BBT837,$A$879:$F$2635,6,FALSE)</f>
        <v>90</v>
      </c>
      <c r="BBX837" s="179" t="s">
        <v>69</v>
      </c>
      <c r="BBY837" s="10">
        <f>BBW837*1.1</f>
        <v>99.000000000000014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VLOOKUP(BCC837,$A$879:$F$2635,6,FALSE)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VLOOKUP(BCL837,$A$879:$F$2635,6,FALSE)</f>
        <v>149</v>
      </c>
      <c r="BCP837" s="179" t="s">
        <v>69</v>
      </c>
      <c r="BCQ837" s="10">
        <f>BCO837*1.1</f>
        <v>163.9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VLOOKUP(BCU837,$A$879:$F$2635,6,FALSE)</f>
        <v>131</v>
      </c>
      <c r="BCY837" s="179" t="s">
        <v>69</v>
      </c>
      <c r="BCZ837" s="10">
        <f>BCX837*1.1</f>
        <v>144.10000000000002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VLOOKUP(BDD837,$A$879:$F$2635,6,FALSE)</f>
        <v>293</v>
      </c>
      <c r="BDH837" s="179" t="s">
        <v>69</v>
      </c>
      <c r="BDI837" s="10">
        <f>BDG837*1.1</f>
        <v>322.3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VLOOKUP(BDM837,$A$879:$F$2635,6,FALSE)</f>
        <v>131</v>
      </c>
      <c r="BDQ837" s="179" t="s">
        <v>69</v>
      </c>
      <c r="BDR837" s="10">
        <f>BDP837*1.1</f>
        <v>144.10000000000002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VLOOKUP(BDV837,$A$879:$F$2635,6,FALSE)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VLOOKUP(BEE837,$A$879:$F$2635,6,FALSE)</f>
        <v>131</v>
      </c>
      <c r="BEI837" s="179" t="s">
        <v>69</v>
      </c>
      <c r="BEJ837" s="10">
        <f>BEH837*1.1</f>
        <v>144.10000000000002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VLOOKUP(BEN837,$A$879:$F$2635,6,FALSE)</f>
        <v>102</v>
      </c>
      <c r="BER837" s="179" t="s">
        <v>69</v>
      </c>
      <c r="BES837" s="10">
        <f>BEQ837*1.1</f>
        <v>112.2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VLOOKUP(BEW837,$A$879:$F$2635,6,FALSE)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VLOOKUP(BFF837,$A$879:$F$2635,6,FALSE)</f>
        <v>102</v>
      </c>
      <c r="BFJ837" s="179" t="s">
        <v>69</v>
      </c>
      <c r="BFK837" s="10">
        <f>BFI837*1.1</f>
        <v>112.2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VLOOKUP(BFO837,$A$879:$F$2635,6,FALSE)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VLOOKUP(BFX837,$A$879:$F$2635,6,FALSE)</f>
        <v>131</v>
      </c>
      <c r="BGB837" s="179" t="s">
        <v>69</v>
      </c>
      <c r="BGC837" s="10">
        <f>BGA837*1.1</f>
        <v>144.10000000000002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VLOOKUP(BGG837,$A$879:$F$2635,6,FALSE)</f>
        <v>44</v>
      </c>
      <c r="BGK837" s="179" t="s">
        <v>69</v>
      </c>
      <c r="BGL837" s="10">
        <f>BGJ837*1.1</f>
        <v>48.400000000000006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VLOOKUP(BGP837,$A$879:$F$2635,6,FALSE)</f>
        <v>131</v>
      </c>
      <c r="BGT837" s="179" t="s">
        <v>69</v>
      </c>
      <c r="BGU837" s="10">
        <f>BGS837*1.1</f>
        <v>144.10000000000002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VLOOKUP(BGY837,$A$879:$F$2635,6,FALSE)</f>
        <v>90</v>
      </c>
      <c r="BHC837" s="179" t="s">
        <v>69</v>
      </c>
      <c r="BHD837" s="10">
        <f>BHB837*1.1</f>
        <v>99.000000000000014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840.2</v>
      </c>
      <c r="I838" s="233"/>
      <c r="J838" s="179"/>
      <c r="K838" s="436"/>
      <c r="M838" s="179"/>
      <c r="N838" s="179"/>
      <c r="O838" s="179"/>
      <c r="P838" s="10"/>
      <c r="Q838" s="10">
        <f>SUM(P833:P837)</f>
        <v>865.8</v>
      </c>
      <c r="R838" s="233"/>
      <c r="S838" s="179"/>
      <c r="T838" s="436"/>
      <c r="V838" s="179"/>
      <c r="W838" s="179"/>
      <c r="X838" s="179"/>
      <c r="Y838" s="10"/>
      <c r="Z838" s="10">
        <f>SUM(Y833:Y837)</f>
        <v>996.80000000000007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1013.5999999999999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891.8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749.3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939.10000000000014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905.1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739.6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708.8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821.59999999999991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608.90000000000009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968.80000000000007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919.39999999999986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373.99999999999994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921.89999999999986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870.24999999999989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527.4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953.3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373.99999999999994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924.8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887.2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287.8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1046.9000000000001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412.9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574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498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1060.1000000000001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948.2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787.5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965.40000000000009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924.7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536.30000000000007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860.7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765.39999999999986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531.20000000000005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921.50000000000011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429.5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667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877.9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477.1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881.09999999999991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736.50000000000011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757.99999999999989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677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456.7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789.9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619.20000000000005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838.8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798.90000000000009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819.9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600.29999999999995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1183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800.50000000000011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412.1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675.80000000000007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1421.6499999999999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581.40000000000009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773.65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738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771.00000000000011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384.09999999999997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910.64999999999986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909.3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391.5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895.30000000000007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608.5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331.4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477.20000000000005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849.3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307.7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362.5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902.55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797.30000000000007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799.5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343.1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814.8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609.30000000000007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950.39999999999986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545.5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583.5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992.4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693.00000000000011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871.80000000000007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1186.6000000000001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852.8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786.09999999999991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939.39999999999986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794.30000000000007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1324.8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770.30000000000007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932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471.40000000000003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639.59999999999991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458.40000000000003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887.6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628.29999999999995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1045.4000000000001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684.19999999999993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509.4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530.29999999999995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916.4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769.80000000000007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476.5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583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869.9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835.60000000000014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334.8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459.5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422.59999999999997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980.99999999999989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1183.4000000000001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689.3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673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1146.0999999999999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628.80000000000007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638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532.29999999999995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449.69999999999993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551.30000000000007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407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714.8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866.1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733.80000000000007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1020.4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543.59999999999991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1152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846.40000000000009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672.39999999999986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483.1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1037.7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995.19999999999993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937.8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637.9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573.6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VLOOKUP(B839,$A$879:$F$2635,6,FALSE)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VLOOKUP(K839,$A$879:$F$2635,6,FALSE)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VLOOKUP(T839,$A$879:$F$2635,6,FALSE)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VLOOKUP(AC839,$A$879:$F$2635,6,FALSE)</f>
        <v>130</v>
      </c>
      <c r="AG839" s="179" t="s">
        <v>61</v>
      </c>
      <c r="AH839" s="10">
        <f>AF839*1.5*AE839</f>
        <v>195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VLOOKUP(AL839,$A$879:$F$2635,6,FALSE)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VLOOKUP(AU839,$A$879:$F$2635,6,FALSE)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VLOOKUP(BD839,$A$879:$F$2635,6,FALSE)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3104</v>
      </c>
      <c r="BO839" s="248">
        <f>IF(BN839="Kopman",1.8,1)</f>
        <v>1</v>
      </c>
      <c r="BP839" s="180">
        <f>VLOOKUP(BM839,$A$879:$F$2635,6,FALSE)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3102</v>
      </c>
      <c r="BX839" s="248">
        <f>IF(BW839="Kopman",1.8,1)</f>
        <v>1</v>
      </c>
      <c r="BY839" s="180">
        <f>VLOOKUP(BV839,$A$879:$F$2635,6,FALSE)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VLOOKUP(CE839,$A$879:$F$2635,6,FALSE)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VLOOKUP(CN839,$A$879:$F$2635,6,FALSE)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VLOOKUP(CW839,$A$879:$F$2635,6,FALSE)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VLOOKUP(DF839,$A$879:$F$2635,6,FALSE)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VLOOKUP(DO839,$A$879:$F$2635,6,FALSE)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VLOOKUP(DX839,$A$879:$F$2635,6,FALSE)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VLOOKUP(EG839,$A$879:$F$2635,6,FALSE)</f>
        <v>130</v>
      </c>
      <c r="EK839" s="179" t="s">
        <v>61</v>
      </c>
      <c r="EL839" s="10">
        <f>EJ839*1.5*EI839</f>
        <v>351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VLOOKUP(EP839,$A$879:$F$2635,6,FALSE)</f>
        <v>130</v>
      </c>
      <c r="ET839" s="179" t="s">
        <v>61</v>
      </c>
      <c r="EU839" s="10">
        <f>ES839*1.5*ER839</f>
        <v>195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VLOOKUP(EY839,$A$879:$F$2635,6,FALSE)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VLOOKUP(FH839,$A$879:$F$2635,6,FALSE)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VLOOKUP(FQ839,$A$879:$F$2635,6,FALSE)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VLOOKUP(FZ839,$A$879:$F$2635,6,FALSE)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VLOOKUP(GI839,$A$879:$F$2635,6,FALSE)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VLOOKUP(GR839,$A$879:$F$2635,6,FALSE)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VLOOKUP(HA839,$A$879:$F$2635,6,FALSE)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VLOOKUP(HJ839,$A$879:$F$2635,6,FALSE)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3104</v>
      </c>
      <c r="HU839" s="248">
        <f>IF(HT839="Kopman",1.8,1)</f>
        <v>1</v>
      </c>
      <c r="HV839" s="180">
        <f>VLOOKUP(HS839,$A$879:$F$2635,6,FALSE)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VLOOKUP(IB839,$A$879:$F$2635,6,FALSE)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VLOOKUP(IK839,$A$879:$F$2635,6,FALSE)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VLOOKUP(IT839,$A$879:$F$2635,6,FALSE)</f>
        <v>55</v>
      </c>
      <c r="IX839" s="179" t="s">
        <v>61</v>
      </c>
      <c r="IY839" s="10">
        <f>IW839*1.5*IV839</f>
        <v>82.5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VLOOKUP(JC839,$A$879:$F$2635,6,FALSE)</f>
        <v>130</v>
      </c>
      <c r="JG839" s="179" t="s">
        <v>61</v>
      </c>
      <c r="JH839" s="10">
        <f>JF839*1.5*JE839</f>
        <v>351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VLOOKUP(JL839,$A$879:$F$2635,6,FALSE)</f>
        <v>95</v>
      </c>
      <c r="JP839" s="179" t="s">
        <v>61</v>
      </c>
      <c r="JQ839" s="10">
        <f>JO839*1.5*JN839</f>
        <v>142.5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VLOOKUP(JU839,$A$879:$F$2635,6,FALSE)</f>
        <v>39</v>
      </c>
      <c r="JY839" s="179" t="s">
        <v>61</v>
      </c>
      <c r="JZ839" s="10">
        <f>JX839*1.5*JW839</f>
        <v>58.5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VLOOKUP(KD839,$A$879:$F$2635,6,FALSE)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VLOOKUP(KM839,$A$879:$F$2635,6,FALSE)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VLOOKUP(KV839,$A$879:$F$2635,6,FALSE)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VLOOKUP(LE839,$A$879:$F$2635,6,FALSE)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VLOOKUP(LN839,$A$879:$F$2635,6,FALSE)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VLOOKUP(LW839,$A$879:$F$2635,6,FALSE)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VLOOKUP(MF839,$A$879:$F$2635,6,FALSE)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VLOOKUP(MO839,$A$879:$F$2635,6,FALSE)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VLOOKUP(MX839,$A$879:$F$2635,6,FALSE)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VLOOKUP(NG839,$A$879:$F$2635,6,FALSE)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VLOOKUP(NP839,$A$879:$F$2635,6,FALSE)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VLOOKUP(NY839,$A$879:$F$2635,6,FALSE)</f>
        <v>130</v>
      </c>
      <c r="OC839" s="179" t="s">
        <v>61</v>
      </c>
      <c r="OD839" s="10">
        <f>OB839*1.5*OA839</f>
        <v>195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VLOOKUP(OH839,$A$879:$F$2635,6,FALSE)</f>
        <v>147</v>
      </c>
      <c r="OL839" s="179" t="s">
        <v>61</v>
      </c>
      <c r="OM839" s="10">
        <f>OK839*1.5*OJ839</f>
        <v>220.5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VLOOKUP(OQ839,$A$879:$F$2635,6,FALSE)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VLOOKUP(OZ839,$A$879:$F$2635,6,FALSE)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VLOOKUP(PI839,$A$879:$F$2635,6,FALSE)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2852</v>
      </c>
      <c r="PT839" s="248">
        <f>IF(PS839="Kopman",1.8,1)</f>
        <v>1</v>
      </c>
      <c r="PU839" s="180">
        <f>VLOOKUP(PR839,$A$879:$F$2635,6,FALSE)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VLOOKUP(QA839,$A$879:$F$2635,6,FALSE)</f>
        <v>66</v>
      </c>
      <c r="QE839" s="179" t="s">
        <v>61</v>
      </c>
      <c r="QF839" s="10">
        <f>QD839*1.5*QC839</f>
        <v>99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VLOOKUP(QJ839,$A$879:$F$2635,6,FALSE)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VLOOKUP(QS839,$A$879:$F$2635,6,FALSE)</f>
        <v>50</v>
      </c>
      <c r="QW839" s="179" t="s">
        <v>61</v>
      </c>
      <c r="QX839" s="10">
        <f>QV839*1.5*QU839</f>
        <v>75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VLOOKUP(RB839,$A$879:$F$2635,6,FALSE)</f>
        <v>147</v>
      </c>
      <c r="RF839" s="179" t="s">
        <v>61</v>
      </c>
      <c r="RG839" s="10">
        <f>RE839*1.5*RD839</f>
        <v>220.5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VLOOKUP(RK839,$A$879:$F$2635,6,FALSE)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VLOOKUP(RT839,$A$879:$F$2635,6,FALSE)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VLOOKUP(SC839,$A$879:$F$2635,6,FALSE)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VLOOKUP(SL839,$A$879:$F$2635,6,FALSE)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VLOOKUP(SU839,$A$879:$F$2635,6,FALSE)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VLOOKUP(TD839,$A$879:$F$2635,6,FALSE)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VLOOKUP(TM839,$A$879:$F$2635,6,FALSE)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VLOOKUP(TV839,$A$879:$F$2635,6,FALSE)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VLOOKUP(UE839,$A$879:$F$2635,6,FALSE)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VLOOKUP(UN839,$A$879:$F$2635,6,FALSE)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VLOOKUP(UW839,$A$879:$F$2635,6,FALSE)</f>
        <v>84</v>
      </c>
      <c r="VA839" s="179" t="s">
        <v>61</v>
      </c>
      <c r="VB839" s="10">
        <f>UZ839*1.5*UY839</f>
        <v>126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VLOOKUP(VF839,$A$879:$F$2635,6,FALSE)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VLOOKUP(VO839,$A$879:$F$2635,6,FALSE)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VLOOKUP(VX839,$A$879:$F$2635,6,FALSE)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VLOOKUP(WG839,$A$879:$F$2635,6,FALSE)</f>
        <v>130</v>
      </c>
      <c r="WK839" s="179" t="s">
        <v>61</v>
      </c>
      <c r="WL839" s="10">
        <f>WJ839*1.5*WI839</f>
        <v>195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VLOOKUP(WP839,$A$879:$F$2635,6,FALSE)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VLOOKUP(WY839,$A$879:$F$2635,6,FALSE)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VLOOKUP(XH839,$A$879:$F$2635,6,FALSE)</f>
        <v>84</v>
      </c>
      <c r="XL839" s="179" t="s">
        <v>61</v>
      </c>
      <c r="XM839" s="10">
        <f>XK839*1.5*XJ839</f>
        <v>126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VLOOKUP(XQ839,$A$879:$F$2635,6,FALSE)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VLOOKUP(XZ839,$A$879:$F$2635,6,FALSE)</f>
        <v>147</v>
      </c>
      <c r="YD839" s="179" t="s">
        <v>61</v>
      </c>
      <c r="YE839" s="10">
        <f>YC839*1.5*YB839</f>
        <v>220.5</v>
      </c>
      <c r="YG839" s="239"/>
      <c r="YH839" s="179" t="s">
        <v>100</v>
      </c>
      <c r="YI839" s="360" t="s">
        <v>3102</v>
      </c>
      <c r="YK839" s="248">
        <f>IF(YJ839="Kopman",1.8,1)</f>
        <v>1</v>
      </c>
      <c r="YL839" s="180">
        <f>VLOOKUP(YI839,$A$879:$F$2635,6,FALSE)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VLOOKUP(YR839,$A$879:$F$2635,6,FALSE)</f>
        <v>136</v>
      </c>
      <c r="YV839" s="179" t="s">
        <v>61</v>
      </c>
      <c r="YW839" s="10">
        <f>YU839*1.5*YT839</f>
        <v>204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VLOOKUP(ZA839,$A$879:$F$2635,6,FALSE)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VLOOKUP(ZJ839,$A$879:$F$2635,6,FALSE)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VLOOKUP(ZS839,$A$879:$F$2635,6,FALSE)</f>
        <v>91</v>
      </c>
      <c r="ZW839" s="179" t="s">
        <v>61</v>
      </c>
      <c r="ZX839" s="10">
        <f>ZV839*1.5*ZU839</f>
        <v>136.5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VLOOKUP(AAB839,$A$879:$F$2635,6,FALSE)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VLOOKUP(AAK839,$A$879:$F$2635,6,FALSE)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VLOOKUP(AAT839,$A$879:$F$2635,6,FALSE)</f>
        <v>75</v>
      </c>
      <c r="AAX839" s="179" t="s">
        <v>61</v>
      </c>
      <c r="AAY839" s="10">
        <f>AAW839*1.5*AAV839</f>
        <v>112.5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VLOOKUP(ABC839,$A$879:$F$2635,6,FALSE)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VLOOKUP(ABL839,$A$879:$F$2635,6,FALSE)</f>
        <v>147</v>
      </c>
      <c r="ABP839" s="179" t="s">
        <v>61</v>
      </c>
      <c r="ABQ839" s="10">
        <f>ABO839*1.5*ABN839</f>
        <v>220.5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VLOOKUP(ABU839,$A$879:$F$2635,6,FALSE)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VLOOKUP(ACD839,$A$879:$F$2635,6,FALSE)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VLOOKUP(ACM839,$A$879:$F$2635,6,FALSE)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VLOOKUP(ACV839,$A$879:$F$2635,6,FALSE)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VLOOKUP(ADE839,$A$879:$F$2635,6,FALSE)</f>
        <v>147</v>
      </c>
      <c r="ADI839" s="179" t="s">
        <v>61</v>
      </c>
      <c r="ADJ839" s="10">
        <f>ADH839*1.5*ADG839</f>
        <v>220.5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VLOOKUP(ADN839,$A$879:$F$2635,6,FALSE)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VLOOKUP(ADW839,$A$879:$F$2635,6,FALSE)</f>
        <v>50</v>
      </c>
      <c r="AEA839" s="179" t="s">
        <v>61</v>
      </c>
      <c r="AEB839" s="10">
        <f>ADZ839*1.5*ADY839</f>
        <v>75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VLOOKUP(AEF839,$A$879:$F$2635,6,FALSE)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VLOOKUP(AEO839,$A$879:$F$2635,6,FALSE)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VLOOKUP(AEX839,$A$879:$F$2635,6,FALSE)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VLOOKUP(AFG839,$A$879:$F$2635,6,FALSE)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VLOOKUP(AFP839,$A$879:$F$2635,6,FALSE)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VLOOKUP(AFY839,$A$879:$F$2635,6,FALSE)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VLOOKUP(AGH839,$A$879:$F$2635,6,FALSE)</f>
        <v>130</v>
      </c>
      <c r="AGL839" s="179" t="s">
        <v>61</v>
      </c>
      <c r="AGM839" s="10">
        <f>AGK839*1.5*AGJ839</f>
        <v>195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VLOOKUP(AGQ839,$A$879:$F$2635,6,FALSE)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VLOOKUP(AGZ839,$A$879:$F$2635,6,FALSE)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VLOOKUP(AHI839,$A$879:$F$2635,6,FALSE)</f>
        <v>130</v>
      </c>
      <c r="AHM839" s="179" t="s">
        <v>61</v>
      </c>
      <c r="AHN839" s="10">
        <f>AHL839*1.5*AHK839</f>
        <v>351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VLOOKUP(AHR839,$A$879:$F$2635,6,FALSE)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VLOOKUP(AIA839,$A$879:$F$2635,6,FALSE)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VLOOKUP(AIJ839,$A$879:$F$2635,6,FALSE)</f>
        <v>130</v>
      </c>
      <c r="AIN839" s="179" t="s">
        <v>61</v>
      </c>
      <c r="AIO839" s="10">
        <f>AIM839*1.5*AIL839</f>
        <v>195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VLOOKUP(AIS839,$A$879:$F$2635,6,FALSE)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VLOOKUP(AJB839,$A$879:$F$2635,6,FALSE)</f>
        <v>130</v>
      </c>
      <c r="AJF839" s="179" t="s">
        <v>61</v>
      </c>
      <c r="AJG839" s="10">
        <f>AJE839*1.5*AJD839</f>
        <v>195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VLOOKUP(AJK839,$A$879:$F$2635,6,FALSE)</f>
        <v>130</v>
      </c>
      <c r="AJO839" s="179" t="s">
        <v>61</v>
      </c>
      <c r="AJP839" s="10">
        <f>AJN839*1.5*AJM839</f>
        <v>195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VLOOKUP(AJT839,$A$879:$F$2635,6,FALSE)</f>
        <v>75</v>
      </c>
      <c r="AJX839" s="179" t="s">
        <v>61</v>
      </c>
      <c r="AJY839" s="10">
        <f>AJW839*1.5*AJV839</f>
        <v>112.5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VLOOKUP(AKC839,$A$879:$F$2635,6,FALSE)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VLOOKUP(AKL839,$A$879:$F$2635,6,FALSE)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VLOOKUP(AKU839,$A$879:$F$2635,6,FALSE)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VLOOKUP(ALD839,$A$879:$F$2635,6,FALSE)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VLOOKUP(ALM839,$A$879:$F$2635,6,FALSE)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VLOOKUP(ALV839,$A$879:$F$2635,6,FALSE)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VLOOKUP(AME839,$A$879:$F$2635,6,FALSE)</f>
        <v>130</v>
      </c>
      <c r="AMI839" s="179" t="s">
        <v>61</v>
      </c>
      <c r="AMJ839" s="10">
        <f>AMH839*1.5*AMG839</f>
        <v>195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VLOOKUP(AMN839,$A$879:$F$2635,6,FALSE)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VLOOKUP(AMW839,$A$879:$F$2635,6,FALSE)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VLOOKUP(ANF839,$A$879:$F$2635,6,FALSE)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VLOOKUP(ANO839,$A$879:$F$2635,6,FALSE)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VLOOKUP(ANX839,$A$879:$F$2635,6,FALSE)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VLOOKUP(AOG839,$A$879:$F$2635,6,FALSE)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VLOOKUP(AOP839,$A$879:$F$2635,6,FALSE)</f>
        <v>50</v>
      </c>
      <c r="AOT839" s="179" t="s">
        <v>61</v>
      </c>
      <c r="AOU839" s="10">
        <f>AOS839*1.5*AOR839</f>
        <v>75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VLOOKUP(AOY839,$A$879:$F$2635,6,FALSE)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VLOOKUP(APH839,$A$879:$F$2635,6,FALSE)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VLOOKUP(APQ839,$A$879:$F$2635,6,FALSE)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VLOOKUP(APZ839,$A$879:$F$2635,6,FALSE)</f>
        <v>147</v>
      </c>
      <c r="AQD839" s="179" t="s">
        <v>61</v>
      </c>
      <c r="AQE839" s="10">
        <f>AQC839*1.5*AQB839</f>
        <v>220.5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VLOOKUP(AQI839,$A$879:$F$2635,6,FALSE)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VLOOKUP(AQR839,$A$879:$F$2635,6,FALSE)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VLOOKUP(ARA839,$A$879:$F$2635,6,FALSE)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VLOOKUP(ARJ839,$A$879:$F$2635,6,FALSE)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VLOOKUP(ARS839,$A$879:$F$2635,6,FALSE)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VLOOKUP(ASB839,$A$879:$F$2635,6,FALSE)</f>
        <v>50</v>
      </c>
      <c r="ASF839" s="179" t="s">
        <v>61</v>
      </c>
      <c r="ASG839" s="10">
        <f>ASE839*1.5*ASD839</f>
        <v>75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VLOOKUP(ASK839,$A$879:$F$2635,6,FALSE)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VLOOKUP(AST839,$A$879:$F$2635,6,FALSE)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VLOOKUP(ATC839,$A$879:$F$2635,6,FALSE)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VLOOKUP(ATL839,$A$879:$F$2635,6,FALSE)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VLOOKUP(ATU839,$A$879:$F$2635,6,FALSE)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VLOOKUP(AUD839,$A$879:$F$2635,6,FALSE)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VLOOKUP(AUM839,$A$879:$F$2635,6,FALSE)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VLOOKUP(AUV839,$A$879:$F$2635,6,FALSE)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VLOOKUP(AVE839,$A$879:$F$2635,6,FALSE)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VLOOKUP(AVN839,$A$879:$F$2635,6,FALSE)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VLOOKUP(AVW839,$A$879:$F$2635,6,FALSE)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VLOOKUP(AWF839,$A$879:$F$2635,6,FALSE)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VLOOKUP(AWO839,$A$879:$F$2635,6,FALSE)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VLOOKUP(AWX839,$A$879:$F$2635,6,FALSE)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VLOOKUP(AXG839,$A$879:$F$2635,6,FALSE)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VLOOKUP(AXP839,$A$879:$F$2635,6,FALSE)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VLOOKUP(AXY839,$A$879:$F$2635,6,FALSE)</f>
        <v>91</v>
      </c>
      <c r="AYC839" s="179" t="s">
        <v>61</v>
      </c>
      <c r="AYD839" s="10">
        <f>AYB839*1.5*AYA839</f>
        <v>136.5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VLOOKUP(AYH839,$A$879:$F$2635,6,FALSE)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VLOOKUP(AYQ839,$A$879:$F$2635,6,FALSE)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VLOOKUP(AYZ839,$A$879:$F$2635,6,FALSE)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3104</v>
      </c>
      <c r="AZK839" s="248">
        <f>IF(AZJ839="Kopman",1.8,1)</f>
        <v>1</v>
      </c>
      <c r="AZL839" s="180">
        <f>VLOOKUP(AZI839,$A$879:$F$2635,6,FALSE)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VLOOKUP(AZR839,$A$879:$F$2635,6,FALSE)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VLOOKUP(BAA839,$A$879:$F$2635,6,FALSE)</f>
        <v>130</v>
      </c>
      <c r="BAE839" s="179" t="s">
        <v>61</v>
      </c>
      <c r="BAF839" s="10">
        <f>BAD839*1.5*BAC839</f>
        <v>195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VLOOKUP(BAJ839,$A$879:$F$2635,6,FALSE)</f>
        <v>130</v>
      </c>
      <c r="BAN839" s="179" t="s">
        <v>61</v>
      </c>
      <c r="BAO839" s="10">
        <f>BAM839*1.5*BAL839</f>
        <v>195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VLOOKUP(BAS839,$A$879:$F$2635,6,FALSE)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VLOOKUP(BBB839,$A$879:$F$2635,6,FALSE)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VLOOKUP(BBK839,$A$879:$F$2635,6,FALSE)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VLOOKUP(BBT839,$A$879:$F$2635,6,FALSE)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VLOOKUP(BCC839,$A$879:$F$2635,6,FALSE)</f>
        <v>91</v>
      </c>
      <c r="BCG839" s="179" t="s">
        <v>61</v>
      </c>
      <c r="BCH839" s="10">
        <f>BCF839*1.5*BCE839</f>
        <v>136.5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VLOOKUP(BCL839,$A$879:$F$2635,6,FALSE)</f>
        <v>147</v>
      </c>
      <c r="BCP839" s="179" t="s">
        <v>61</v>
      </c>
      <c r="BCQ839" s="10">
        <f>BCO839*1.5*BCN839</f>
        <v>220.5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VLOOKUP(BCU839,$A$879:$F$2635,6,FALSE)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VLOOKUP(BDD839,$A$879:$F$2635,6,FALSE)</f>
        <v>130</v>
      </c>
      <c r="BDH839" s="179" t="s">
        <v>61</v>
      </c>
      <c r="BDI839" s="10">
        <f>BDG839*1.5*BDF839</f>
        <v>195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VLOOKUP(BDM839,$A$879:$F$2635,6,FALSE)</f>
        <v>130</v>
      </c>
      <c r="BDQ839" s="179" t="s">
        <v>61</v>
      </c>
      <c r="BDR839" s="10">
        <f>BDP839*1.5*BDO839</f>
        <v>195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VLOOKUP(BDV839,$A$879:$F$2635,6,FALSE)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VLOOKUP(BEE839,$A$879:$F$2635,6,FALSE)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VLOOKUP(BEN839,$A$879:$F$2635,6,FALSE)</f>
        <v>147</v>
      </c>
      <c r="BER839" s="179" t="s">
        <v>61</v>
      </c>
      <c r="BES839" s="10">
        <f>BEQ839*1.5*BEP839</f>
        <v>220.5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VLOOKUP(BEW839,$A$879:$F$2635,6,FALSE)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VLOOKUP(BFF839,$A$879:$F$2635,6,FALSE)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VLOOKUP(BFO839,$A$879:$F$2635,6,FALSE)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VLOOKUP(BFX839,$A$879:$F$2635,6,FALSE)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VLOOKUP(BGG839,$A$879:$F$2635,6,FALSE)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VLOOKUP(BGP839,$A$879:$F$2635,6,FALSE)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VLOOKUP(BGY839,$A$879:$F$2635,6,FALSE)</f>
        <v>55</v>
      </c>
      <c r="BHC839" s="179" t="s">
        <v>61</v>
      </c>
      <c r="BHD839" s="10">
        <f>BHB839*1.5*BHA839</f>
        <v>82.5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VLOOKUP(B840,$A$879:$F$2635,6,FALSE)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VLOOKUP(K840,$A$879:$F$2635,6,FALSE)</f>
        <v>130</v>
      </c>
      <c r="O840" s="179" t="s">
        <v>63</v>
      </c>
      <c r="P840" s="10">
        <f>N840*1.4</f>
        <v>182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VLOOKUP(T840,$A$879:$F$2635,6,FALSE)</f>
        <v>147</v>
      </c>
      <c r="X840" s="179" t="s">
        <v>63</v>
      </c>
      <c r="Y840" s="10">
        <f>W840*1.4</f>
        <v>205.79999999999998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VLOOKUP(AC840,$A$879:$F$2635,6,FALSE)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VLOOKUP(AL840,$A$879:$F$2635,6,FALSE)</f>
        <v>130</v>
      </c>
      <c r="AP840" s="179" t="s">
        <v>63</v>
      </c>
      <c r="AQ840" s="10">
        <f>AO840*1.4</f>
        <v>182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VLOOKUP(AU840,$A$879:$F$2635,6,FALSE)</f>
        <v>130</v>
      </c>
      <c r="AY840" s="179" t="s">
        <v>63</v>
      </c>
      <c r="AZ840" s="10">
        <f>AX840*1.4</f>
        <v>182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VLOOKUP(BD840,$A$879:$F$2635,6,FALSE)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0" t="s">
        <v>3441</v>
      </c>
      <c r="BO840" s="180"/>
      <c r="BP840" s="180">
        <f>VLOOKUP(BM840,$A$879:$F$2635,6,FALSE)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VLOOKUP(BV840,$A$879:$F$2635,6,FALSE)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VLOOKUP(CE840,$A$879:$F$2635,6,FALSE)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VLOOKUP(CN840,$A$879:$F$2635,6,FALSE)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VLOOKUP(CW840,$A$879:$F$2635,6,FALSE)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VLOOKUP(DF840,$A$879:$F$2635,6,FALSE)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VLOOKUP(DO840,$A$879:$F$2635,6,FALSE)</f>
        <v>147</v>
      </c>
      <c r="DS840" s="179" t="s">
        <v>63</v>
      </c>
      <c r="DT840" s="10">
        <f>DR840*1.4</f>
        <v>205.79999999999998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VLOOKUP(DX840,$A$879:$F$2635,6,FALSE)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VLOOKUP(EG840,$A$879:$F$2635,6,FALSE)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VLOOKUP(EP840,$A$879:$F$2635,6,FALSE)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VLOOKUP(EY840,$A$879:$F$2635,6,FALSE)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VLOOKUP(FH840,$A$879:$F$2635,6,FALSE)</f>
        <v>91</v>
      </c>
      <c r="FL840" s="179" t="s">
        <v>63</v>
      </c>
      <c r="FM840" s="10">
        <f>FK840*1.4</f>
        <v>127.39999999999999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VLOOKUP(FQ840,$A$879:$F$2635,6,FALSE)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VLOOKUP(FZ840,$A$879:$F$2635,6,FALSE)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VLOOKUP(GI840,$A$879:$F$2635,6,FALSE)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VLOOKUP(GR840,$A$879:$F$2635,6,FALSE)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VLOOKUP(HA840,$A$879:$F$2635,6,FALSE)</f>
        <v>147</v>
      </c>
      <c r="HE840" s="179" t="s">
        <v>63</v>
      </c>
      <c r="HF840" s="10">
        <f>HD840*1.4</f>
        <v>205.79999999999998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VLOOKUP(HJ840,$A$879:$F$2635,6,FALSE)</f>
        <v>130</v>
      </c>
      <c r="HN840" s="179" t="s">
        <v>63</v>
      </c>
      <c r="HO840" s="10">
        <f>HM840*1.4</f>
        <v>182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VLOOKUP(HS840,$A$879:$F$2635,6,FALSE)</f>
        <v>136</v>
      </c>
      <c r="HW840" s="179" t="s">
        <v>63</v>
      </c>
      <c r="HX840" s="10">
        <f>HV840*1.4</f>
        <v>190.39999999999998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VLOOKUP(IB840,$A$879:$F$2635,6,FALSE)</f>
        <v>147</v>
      </c>
      <c r="IF840" s="179" t="s">
        <v>63</v>
      </c>
      <c r="IG840" s="10">
        <f>IE840*1.4</f>
        <v>205.79999999999998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VLOOKUP(IK840,$A$879:$F$2635,6,FALSE)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VLOOKUP(IT840,$A$879:$F$2635,6,FALSE)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VLOOKUP(JC840,$A$879:$F$2635,6,FALSE)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VLOOKUP(JL840,$A$879:$F$2635,6,FALSE)</f>
        <v>39</v>
      </c>
      <c r="JP840" s="179" t="s">
        <v>63</v>
      </c>
      <c r="JQ840" s="10">
        <f>JO840*1.4</f>
        <v>54.599999999999994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VLOOKUP(JU840,$A$879:$F$2635,6,FALSE)</f>
        <v>91</v>
      </c>
      <c r="JY840" s="179" t="s">
        <v>63</v>
      </c>
      <c r="JZ840" s="10">
        <f>JX840*1.4</f>
        <v>127.39999999999999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VLOOKUP(KD840,$A$879:$F$2635,6,FALSE)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VLOOKUP(KM840,$A$879:$F$2635,6,FALSE)</f>
        <v>130</v>
      </c>
      <c r="KQ840" s="179" t="s">
        <v>63</v>
      </c>
      <c r="KR840" s="10">
        <f>KP840*1.4</f>
        <v>182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VLOOKUP(KV840,$A$879:$F$2635,6,FALSE)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VLOOKUP(LE840,$A$879:$F$2635,6,FALSE)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VLOOKUP(LN840,$A$879:$F$2635,6,FALSE)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VLOOKUP(LW840,$A$879:$F$2635,6,FALSE)</f>
        <v>147</v>
      </c>
      <c r="MA840" s="179" t="s">
        <v>63</v>
      </c>
      <c r="MB840" s="10">
        <f>LZ840*1.4</f>
        <v>205.79999999999998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VLOOKUP(MF840,$A$879:$F$2635,6,FALSE)</f>
        <v>39</v>
      </c>
      <c r="MJ840" s="179" t="s">
        <v>63</v>
      </c>
      <c r="MK840" s="10">
        <f>MI840*1.4</f>
        <v>54.599999999999994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VLOOKUP(MO840,$A$879:$F$2635,6,FALSE)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VLOOKUP(MX840,$A$879:$F$2635,6,FALSE)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VLOOKUP(NG840,$A$879:$F$2635,6,FALSE)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VLOOKUP(NP840,$A$879:$F$2635,6,FALSE)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VLOOKUP(NY840,$A$879:$F$2635,6,FALSE)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VLOOKUP(OH840,$A$879:$F$2635,6,FALSE)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VLOOKUP(OQ840,$A$879:$F$2635,6,FALSE)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VLOOKUP(OZ840,$A$879:$F$2635,6,FALSE)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VLOOKUP(PI840,$A$879:$F$2635,6,FALSE)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VLOOKUP(PR840,$A$879:$F$2635,6,FALSE)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2852</v>
      </c>
      <c r="QC840" s="180"/>
      <c r="QD840" s="180">
        <f>VLOOKUP(QA840,$A$879:$F$2635,6,FALSE)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VLOOKUP(QJ840,$A$879:$F$2635,6,FALSE)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VLOOKUP(QS840,$A$879:$F$2635,6,FALSE)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VLOOKUP(RB840,$A$879:$F$2635,6,FALSE)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VLOOKUP(RK840,$A$879:$F$2635,6,FALSE)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VLOOKUP(RT840,$A$879:$F$2635,6,FALSE)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VLOOKUP(SC840,$A$879:$F$2635,6,FALSE)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VLOOKUP(SL840,$A$879:$F$2635,6,FALSE)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VLOOKUP(SU840,$A$879:$F$2635,6,FALSE)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VLOOKUP(TD840,$A$879:$F$2635,6,FALSE)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VLOOKUP(TM840,$A$879:$F$2635,6,FALSE)</f>
        <v>9</v>
      </c>
      <c r="TQ840" s="179" t="s">
        <v>63</v>
      </c>
      <c r="TR840" s="10">
        <f>TP840*1.4</f>
        <v>12.6</v>
      </c>
      <c r="TS840" s="10"/>
      <c r="TT840" s="239"/>
      <c r="TU840" s="179" t="s">
        <v>101</v>
      </c>
      <c r="TV840" s="360" t="s">
        <v>2852</v>
      </c>
      <c r="TX840" s="180"/>
      <c r="TY840" s="180">
        <f>VLOOKUP(TV840,$A$879:$F$2635,6,FALSE)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VLOOKUP(UE840,$A$879:$F$2635,6,FALSE)</f>
        <v>39</v>
      </c>
      <c r="UI840" s="179" t="s">
        <v>63</v>
      </c>
      <c r="UJ840" s="10">
        <f>UH840*1.4</f>
        <v>54.599999999999994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VLOOKUP(UN840,$A$879:$F$2635,6,FALSE)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VLOOKUP(UW840,$A$879:$F$2635,6,FALSE)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VLOOKUP(VF840,$A$879:$F$2635,6,FALSE)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VLOOKUP(VO840,$A$879:$F$2635,6,FALSE)</f>
        <v>47</v>
      </c>
      <c r="VS840" s="179" t="s">
        <v>63</v>
      </c>
      <c r="VT840" s="10">
        <f>VR840*1.4</f>
        <v>65.8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VLOOKUP(VX840,$A$879:$F$2635,6,FALSE)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3102</v>
      </c>
      <c r="WI840" s="180"/>
      <c r="WJ840" s="180">
        <f>VLOOKUP(WG840,$A$879:$F$2635,6,FALSE)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VLOOKUP(WP840,$A$879:$F$2635,6,FALSE)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VLOOKUP(WY840,$A$879:$F$2635,6,FALSE)</f>
        <v>147</v>
      </c>
      <c r="XC840" s="179" t="s">
        <v>63</v>
      </c>
      <c r="XD840" s="10">
        <f>XB840*1.4</f>
        <v>205.79999999999998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VLOOKUP(XH840,$A$879:$F$2635,6,FALSE)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VLOOKUP(XQ840,$A$879:$F$2635,6,FALSE)</f>
        <v>91</v>
      </c>
      <c r="XU840" s="179" t="s">
        <v>63</v>
      </c>
      <c r="XV840" s="10">
        <f>XT840*1.4</f>
        <v>127.39999999999999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VLOOKUP(XZ840,$A$879:$F$2635,6,FALSE)</f>
        <v>136</v>
      </c>
      <c r="YD840" s="179" t="s">
        <v>63</v>
      </c>
      <c r="YE840" s="10">
        <f>YC840*1.4</f>
        <v>190.39999999999998</v>
      </c>
      <c r="YG840" s="239"/>
      <c r="YH840" s="179" t="s">
        <v>101</v>
      </c>
      <c r="YI840" s="360" t="s">
        <v>2340</v>
      </c>
      <c r="YK840" s="180"/>
      <c r="YL840" s="180">
        <f>VLOOKUP(YI840,$A$879:$F$2635,6,FALSE)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VLOOKUP(YR840,$A$879:$F$2635,6,FALSE)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VLOOKUP(ZA840,$A$879:$F$2635,6,FALSE)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VLOOKUP(ZJ840,$A$879:$F$2635,6,FALSE)</f>
        <v>130</v>
      </c>
      <c r="ZN840" s="179" t="s">
        <v>63</v>
      </c>
      <c r="ZO840" s="10">
        <f>ZM840*1.4</f>
        <v>182</v>
      </c>
      <c r="ZQ840" s="239"/>
      <c r="ZR840" s="179" t="s">
        <v>101</v>
      </c>
      <c r="ZS840" s="360" t="s">
        <v>542</v>
      </c>
      <c r="ZU840" s="180"/>
      <c r="ZV840" s="180">
        <f>VLOOKUP(ZS840,$A$879:$F$2635,6,FALSE)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VLOOKUP(AAB840,$A$879:$F$2635,6,FALSE)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VLOOKUP(AAK840,$A$879:$F$2635,6,FALSE)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VLOOKUP(AAT840,$A$879:$F$2635,6,FALSE)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VLOOKUP(ABC840,$A$879:$F$2635,6,FALSE)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VLOOKUP(ABL840,$A$879:$F$2635,6,FALSE)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VLOOKUP(ABU840,$A$879:$F$2635,6,FALSE)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VLOOKUP(ACD840,$A$879:$F$2635,6,FALSE)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VLOOKUP(ACM840,$A$879:$F$2635,6,FALSE)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VLOOKUP(ACV840,$A$879:$F$2635,6,FALSE)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VLOOKUP(ADE840,$A$879:$F$2635,6,FALSE)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VLOOKUP(ADN840,$A$879:$F$2635,6,FALSE)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VLOOKUP(ADW840,$A$879:$F$2635,6,FALSE)</f>
        <v>91</v>
      </c>
      <c r="AEA840" s="179" t="s">
        <v>63</v>
      </c>
      <c r="AEB840" s="10">
        <f>ADZ840*1.4</f>
        <v>127.39999999999999</v>
      </c>
      <c r="AED840" s="239"/>
      <c r="AEE840" s="179" t="s">
        <v>101</v>
      </c>
      <c r="AEF840" s="75" t="s">
        <v>183</v>
      </c>
      <c r="AEH840" s="180"/>
      <c r="AEI840" s="180" t="e">
        <f>VLOOKUP(AEF840,$A$879:$F$2635,6,FALSE)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VLOOKUP(AEO840,$A$879:$F$2635,6,FALSE)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VLOOKUP(AEX840,$A$879:$F$2635,6,FALSE)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VLOOKUP(AFG840,$A$879:$F$2635,6,FALSE)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VLOOKUP(AFP840,$A$879:$F$2635,6,FALSE)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VLOOKUP(AFY840,$A$879:$F$2635,6,FALSE)</f>
        <v>147</v>
      </c>
      <c r="AGC840" s="179" t="s">
        <v>63</v>
      </c>
      <c r="AGD840" s="10">
        <f>AGB840*1.4</f>
        <v>205.79999999999998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VLOOKUP(AGH840,$A$879:$F$2635,6,FALSE)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VLOOKUP(AGQ840,$A$879:$F$2635,6,FALSE)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VLOOKUP(AGZ840,$A$879:$F$2635,6,FALSE)</f>
        <v>130</v>
      </c>
      <c r="AHD840" s="179" t="s">
        <v>63</v>
      </c>
      <c r="AHE840" s="10">
        <f>AHC840*1.4</f>
        <v>182</v>
      </c>
      <c r="AHF840" s="10"/>
      <c r="AHG840" s="239"/>
      <c r="AHH840" s="179" t="s">
        <v>101</v>
      </c>
      <c r="AHI840" s="439" t="s">
        <v>3441</v>
      </c>
      <c r="AHK840" s="180"/>
      <c r="AHL840" s="180">
        <f>VLOOKUP(AHI840,$A$879:$F$2635,6,FALSE)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VLOOKUP(AHR840,$A$879:$F$2635,6,FALSE)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VLOOKUP(AIA840,$A$879:$F$2635,6,FALSE)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VLOOKUP(AIJ840,$A$879:$F$2635,6,FALSE)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VLOOKUP(AIS840,$A$879:$F$2635,6,FALSE)</f>
        <v>147</v>
      </c>
      <c r="AIW840" s="179" t="s">
        <v>63</v>
      </c>
      <c r="AIX840" s="10">
        <f>AIV840*1.4</f>
        <v>205.79999999999998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VLOOKUP(AJB840,$A$879:$F$2635,6,FALSE)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VLOOKUP(AJK840,$A$879:$F$2635,6,FALSE)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VLOOKUP(AJT840,$A$879:$F$2635,6,FALSE)</f>
        <v>130</v>
      </c>
      <c r="AJX840" s="179" t="s">
        <v>63</v>
      </c>
      <c r="AJY840" s="10">
        <f>AJW840*1.4</f>
        <v>182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VLOOKUP(AKC840,$A$879:$F$2635,6,FALSE)</f>
        <v>130</v>
      </c>
      <c r="AKG840" s="179" t="s">
        <v>63</v>
      </c>
      <c r="AKH840" s="10">
        <f>AKF840*1.4</f>
        <v>182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VLOOKUP(AKL840,$A$879:$F$2635,6,FALSE)</f>
        <v>147</v>
      </c>
      <c r="AKP840" s="179" t="s">
        <v>63</v>
      </c>
      <c r="AKQ840" s="10">
        <f>AKO840*1.4</f>
        <v>205.79999999999998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VLOOKUP(AKU840,$A$879:$F$2635,6,FALSE)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VLOOKUP(ALD840,$A$879:$F$2635,6,FALSE)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VLOOKUP(ALM840,$A$879:$F$2635,6,FALSE)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VLOOKUP(ALV840,$A$879:$F$2635,6,FALSE)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VLOOKUP(AME840,$A$879:$F$2635,6,FALSE)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VLOOKUP(AMN840,$A$879:$F$2635,6,FALSE)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VLOOKUP(AMW840,$A$879:$F$2635,6,FALSE)</f>
        <v>147</v>
      </c>
      <c r="ANA840" s="179" t="s">
        <v>63</v>
      </c>
      <c r="ANB840" s="10">
        <f>AMZ840*1.4</f>
        <v>205.79999999999998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VLOOKUP(ANF840,$A$879:$F$2635,6,FALSE)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VLOOKUP(ANO840,$A$879:$F$2635,6,FALSE)</f>
        <v>130</v>
      </c>
      <c r="ANS840" s="179" t="s">
        <v>63</v>
      </c>
      <c r="ANT840" s="10">
        <f>ANR840*1.4</f>
        <v>182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VLOOKUP(ANX840,$A$879:$F$2635,6,FALSE)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VLOOKUP(AOG840,$A$879:$F$2635,6,FALSE)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VLOOKUP(AOP840,$A$879:$F$2635,6,FALSE)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VLOOKUP(AOY840,$A$879:$F$2635,6,FALSE)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VLOOKUP(APH840,$A$879:$F$2635,6,FALSE)</f>
        <v>75</v>
      </c>
      <c r="APL840" s="179" t="s">
        <v>63</v>
      </c>
      <c r="APM840" s="10">
        <f>APK840*1.4</f>
        <v>105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VLOOKUP(APQ840,$A$879:$F$2635,6,FALSE)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VLOOKUP(APZ840,$A$879:$F$2635,6,FALSE)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VLOOKUP(AQI840,$A$879:$F$2635,6,FALSE)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VLOOKUP(AQR840,$A$879:$F$2635,6,FALSE)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VLOOKUP(ARA840,$A$879:$F$2635,6,FALSE)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VLOOKUP(ARJ840,$A$879:$F$2635,6,FALSE)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VLOOKUP(ARS840,$A$879:$F$2635,6,FALSE)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VLOOKUP(ASB840,$A$879:$F$2635,6,FALSE)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VLOOKUP(ASK840,$A$879:$F$2635,6,FALSE)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VLOOKUP(AST840,$A$879:$F$2635,6,FALSE)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VLOOKUP(ATC840,$A$879:$F$2635,6,FALSE)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VLOOKUP(ATL840,$A$879:$F$2635,6,FALSE)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VLOOKUP(ATU840,$A$879:$F$2635,6,FALSE)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VLOOKUP(AUD840,$A$879:$F$2635,6,FALSE)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VLOOKUP(AUM840,$A$879:$F$2635,6,FALSE)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VLOOKUP(AUV840,$A$879:$F$2635,6,FALSE)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VLOOKUP(AVE840,$A$879:$F$2635,6,FALSE)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VLOOKUP(AVN840,$A$879:$F$2635,6,FALSE)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VLOOKUP(AVW840,$A$879:$F$2635,6,FALSE)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VLOOKUP(AWF840,$A$879:$F$2635,6,FALSE)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VLOOKUP(AWO840,$A$879:$F$2635,6,FALSE)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VLOOKUP(AWX840,$A$879:$F$2635,6,FALSE)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VLOOKUP(AXG840,$A$879:$F$2635,6,FALSE)</f>
        <v>130</v>
      </c>
      <c r="AXK840" s="179" t="s">
        <v>63</v>
      </c>
      <c r="AXL840" s="10">
        <f>AXJ840*1.4</f>
        <v>182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VLOOKUP(AXP840,$A$879:$F$2635,6,FALSE)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VLOOKUP(AXY840,$A$879:$F$2635,6,FALSE)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VLOOKUP(AYH840,$A$879:$F$2635,6,FALSE)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VLOOKUP(AYQ840,$A$879:$F$2635,6,FALSE)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VLOOKUP(AYZ840,$A$879:$F$2635,6,FALSE)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VLOOKUP(AZI840,$A$879:$F$2635,6,FALSE)</f>
        <v>75</v>
      </c>
      <c r="AZM840" s="179" t="s">
        <v>63</v>
      </c>
      <c r="AZN840" s="10">
        <f>AZL840*1.4</f>
        <v>105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VLOOKUP(AZR840,$A$879:$F$2635,6,FALSE)</f>
        <v>95</v>
      </c>
      <c r="AZV840" s="179" t="s">
        <v>63</v>
      </c>
      <c r="AZW840" s="10">
        <f>AZU840*1.4</f>
        <v>133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VLOOKUP(BAA840,$A$879:$F$2635,6,FALSE)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VLOOKUP(BAJ840,$A$879:$F$2635,6,FALSE)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VLOOKUP(BAS840,$A$879:$F$2635,6,FALSE)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VLOOKUP(BBB840,$A$879:$F$2635,6,FALSE)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VLOOKUP(BBK840,$A$879:$F$2635,6,FALSE)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VLOOKUP(BBT840,$A$879:$F$2635,6,FALSE)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VLOOKUP(BCC840,$A$879:$F$2635,6,FALSE)</f>
        <v>130</v>
      </c>
      <c r="BCG840" s="179" t="s">
        <v>63</v>
      </c>
      <c r="BCH840" s="10">
        <f>BCF840*1.4</f>
        <v>182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VLOOKUP(BCL840,$A$879:$F$2635,6,FALSE)</f>
        <v>130</v>
      </c>
      <c r="BCP840" s="179" t="s">
        <v>63</v>
      </c>
      <c r="BCQ840" s="10">
        <f>BCO840*1.4</f>
        <v>182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VLOOKUP(BCU840,$A$879:$F$2635,6,FALSE)</f>
        <v>91</v>
      </c>
      <c r="BCY840" s="179" t="s">
        <v>63</v>
      </c>
      <c r="BCZ840" s="10">
        <f>BCX840*1.4</f>
        <v>127.39999999999999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VLOOKUP(BDD840,$A$879:$F$2635,6,FALSE)</f>
        <v>75</v>
      </c>
      <c r="BDH840" s="179" t="s">
        <v>63</v>
      </c>
      <c r="BDI840" s="10">
        <f>BDG840*1.4</f>
        <v>105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VLOOKUP(BDM840,$A$879:$F$2635,6,FALSE)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2852</v>
      </c>
      <c r="BDX840" s="180"/>
      <c r="BDY840" s="180">
        <f>VLOOKUP(BDV840,$A$879:$F$2635,6,FALSE)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VLOOKUP(BEE840,$A$879:$F$2635,6,FALSE)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VLOOKUP(BEN840,$A$879:$F$2635,6,FALSE)</f>
        <v>129</v>
      </c>
      <c r="BER840" s="179" t="s">
        <v>63</v>
      </c>
      <c r="BES840" s="10">
        <f>BEQ840*1.4</f>
        <v>180.6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VLOOKUP(BEW840,$A$879:$F$2635,6,FALSE)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VLOOKUP(BFF840,$A$879:$F$2635,6,FALSE)</f>
        <v>147</v>
      </c>
      <c r="BFJ840" s="179" t="s">
        <v>63</v>
      </c>
      <c r="BFK840" s="10">
        <f>BFI840*1.4</f>
        <v>205.79999999999998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VLOOKUP(BFO840,$A$879:$F$2635,6,FALSE)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VLOOKUP(BFX840,$A$879:$F$2635,6,FALSE)</f>
        <v>75</v>
      </c>
      <c r="BGB840" s="179" t="s">
        <v>63</v>
      </c>
      <c r="BGC840" s="10">
        <f>BGA840*1.4</f>
        <v>105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VLOOKUP(BGG840,$A$879:$F$2635,6,FALSE)</f>
        <v>130</v>
      </c>
      <c r="BGK840" s="179" t="s">
        <v>63</v>
      </c>
      <c r="BGL840" s="10">
        <f>BGJ840*1.4</f>
        <v>182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VLOOKUP(BGP840,$A$879:$F$2635,6,FALSE)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VLOOKUP(BGY840,$A$879:$F$2635,6,FALSE)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VLOOKUP(B841,$A$879:$F$2635,6,FALSE)</f>
        <v>130</v>
      </c>
      <c r="F841" s="179" t="s">
        <v>65</v>
      </c>
      <c r="G841" s="10">
        <f>E841*1.3</f>
        <v>169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VLOOKUP(K841,$A$879:$F$2635,6,FALSE)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VLOOKUP(T841,$A$879:$F$2635,6,FALSE)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VLOOKUP(AC841,$A$879:$F$2635,6,FALSE)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VLOOKUP(AL841,$A$879:$F$2635,6,FALSE)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VLOOKUP(AU841,$A$879:$F$2635,6,FALSE)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VLOOKUP(BD841,$A$879:$F$2635,6,FALSE)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VLOOKUP(BM841,$A$879:$F$2635,6,FALSE)</f>
        <v>130</v>
      </c>
      <c r="BQ841" s="179" t="s">
        <v>65</v>
      </c>
      <c r="BR841" s="10">
        <f>BP841*1.3</f>
        <v>169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VLOOKUP(BV841,$A$879:$F$2635,6,FALSE)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VLOOKUP(CE841,$A$879:$F$2635,6,FALSE)</f>
        <v>130</v>
      </c>
      <c r="CI841" s="179" t="s">
        <v>65</v>
      </c>
      <c r="CJ841" s="10">
        <f>CH841*1.3</f>
        <v>169</v>
      </c>
      <c r="CK841" s="10"/>
      <c r="CL841" s="233"/>
      <c r="CM841" s="179" t="s">
        <v>102</v>
      </c>
      <c r="CN841" s="360" t="s">
        <v>3441</v>
      </c>
      <c r="CP841" s="180"/>
      <c r="CQ841" s="180">
        <f>VLOOKUP(CN841,$A$879:$F$2635,6,FALSE)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VLOOKUP(CW841,$A$879:$F$2635,6,FALSE)</f>
        <v>130</v>
      </c>
      <c r="DA841" s="179" t="s">
        <v>65</v>
      </c>
      <c r="DB841" s="10">
        <f>CZ841*1.3</f>
        <v>169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VLOOKUP(DF841,$A$879:$F$2635,6,FALSE)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VLOOKUP(DO841,$A$879:$F$2635,6,FALSE)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VLOOKUP(DX841,$A$879:$F$2635,6,FALSE)</f>
        <v>130</v>
      </c>
      <c r="EB841" s="179" t="s">
        <v>65</v>
      </c>
      <c r="EC841" s="10">
        <f>EA841*1.3</f>
        <v>169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VLOOKUP(EG841,$A$879:$F$2635,6,FALSE)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VLOOKUP(EP841,$A$879:$F$2635,6,FALSE)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VLOOKUP(EY841,$A$879:$F$2635,6,FALSE)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VLOOKUP(FH841,$A$879:$F$2635,6,FALSE)</f>
        <v>39</v>
      </c>
      <c r="FL841" s="179" t="s">
        <v>65</v>
      </c>
      <c r="FM841" s="10">
        <f>FK841*1.3</f>
        <v>50.7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VLOOKUP(FQ841,$A$879:$F$2635,6,FALSE)</f>
        <v>130</v>
      </c>
      <c r="FU841" s="179" t="s">
        <v>65</v>
      </c>
      <c r="FV841" s="10">
        <f>FT841*1.3</f>
        <v>169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VLOOKUP(FZ841,$A$879:$F$2635,6,FALSE)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VLOOKUP(GI841,$A$879:$F$2635,6,FALSE)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VLOOKUP(GR841,$A$879:$F$2635,6,FALSE)</f>
        <v>130</v>
      </c>
      <c r="GV841" s="179" t="s">
        <v>65</v>
      </c>
      <c r="GW841" s="10">
        <f>GU841*1.3</f>
        <v>169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VLOOKUP(HA841,$A$879:$F$2635,6,FALSE)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VLOOKUP(HJ841,$A$879:$F$2635,6,FALSE)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VLOOKUP(HS841,$A$879:$F$2635,6,FALSE)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VLOOKUP(IB841,$A$879:$F$2635,6,FALSE)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VLOOKUP(IK841,$A$879:$F$2635,6,FALSE)</f>
        <v>130</v>
      </c>
      <c r="IO841" s="179" t="s">
        <v>65</v>
      </c>
      <c r="IP841" s="10">
        <f>IN841*1.3</f>
        <v>169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VLOOKUP(IT841,$A$879:$F$2635,6,FALSE)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VLOOKUP(JC841,$A$879:$F$2635,6,FALSE)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VLOOKUP(JL841,$A$879:$F$2635,6,FALSE)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VLOOKUP(JU841,$A$879:$F$2635,6,FALSE)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VLOOKUP(KD841,$A$879:$F$2635,6,FALSE)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VLOOKUP(KM841,$A$879:$F$2635,6,FALSE)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VLOOKUP(KV841,$A$879:$F$2635,6,FALSE)</f>
        <v>130</v>
      </c>
      <c r="KZ841" s="179" t="s">
        <v>65</v>
      </c>
      <c r="LA841" s="10">
        <f>KY841*1.3</f>
        <v>169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VLOOKUP(LE841,$A$879:$F$2635,6,FALSE)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VLOOKUP(LN841,$A$879:$F$2635,6,FALSE)</f>
        <v>130</v>
      </c>
      <c r="LR841" s="179" t="s">
        <v>65</v>
      </c>
      <c r="LS841" s="10">
        <f>LQ841*1.3</f>
        <v>169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VLOOKUP(LW841,$A$879:$F$2635,6,FALSE)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VLOOKUP(MF841,$A$879:$F$2635,6,FALSE)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VLOOKUP(MO841,$A$879:$F$2635,6,FALSE)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VLOOKUP(MX841,$A$879:$F$2635,6,FALSE)</f>
        <v>147</v>
      </c>
      <c r="NB841" s="179" t="s">
        <v>65</v>
      </c>
      <c r="NC841" s="10">
        <f>NA841*1.3</f>
        <v>191.1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VLOOKUP(NG841,$A$879:$F$2635,6,FALSE)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VLOOKUP(NP841,$A$879:$F$2635,6,FALSE)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VLOOKUP(NY841,$A$879:$F$2635,6,FALSE)</f>
        <v>47</v>
      </c>
      <c r="OC841" s="179" t="s">
        <v>65</v>
      </c>
      <c r="OD841" s="10">
        <f>OB841*1.3</f>
        <v>61.1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VLOOKUP(OH841,$A$879:$F$2635,6,FALSE)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VLOOKUP(OQ841,$A$879:$F$2635,6,FALSE)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VLOOKUP(OZ841,$A$879:$F$2635,6,FALSE)</f>
        <v>136</v>
      </c>
      <c r="PD841" s="179" t="s">
        <v>65</v>
      </c>
      <c r="PE841" s="10">
        <f>PC841*1.3</f>
        <v>176.8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VLOOKUP(PI841,$A$879:$F$2635,6,FALSE)</f>
        <v>75</v>
      </c>
      <c r="PM841" s="179" t="s">
        <v>65</v>
      </c>
      <c r="PN841" s="10">
        <f>PL841*1.3</f>
        <v>97.5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VLOOKUP(PR841,$A$879:$F$2635,6,FALSE)</f>
        <v>66</v>
      </c>
      <c r="PV841" s="179" t="s">
        <v>65</v>
      </c>
      <c r="PW841" s="10">
        <f>PU841*1.3</f>
        <v>85.8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VLOOKUP(QA841,$A$879:$F$2635,6,FALSE)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VLOOKUP(QJ841,$A$879:$F$2635,6,FALSE)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VLOOKUP(QS841,$A$879:$F$2635,6,FALSE)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VLOOKUP(RB841,$A$879:$F$2635,6,FALSE)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VLOOKUP(RK841,$A$879:$F$2635,6,FALSE)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VLOOKUP(RT841,$A$879:$F$2635,6,FALSE)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VLOOKUP(SC841,$A$879:$F$2635,6,FALSE)</f>
        <v>84</v>
      </c>
      <c r="SG841" s="179" t="s">
        <v>65</v>
      </c>
      <c r="SH841" s="10">
        <f>SF841*1.3</f>
        <v>109.2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VLOOKUP(SL841,$A$879:$F$2635,6,FALSE)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VLOOKUP(SU841,$A$879:$F$2635,6,FALSE)</f>
        <v>147</v>
      </c>
      <c r="SY841" s="179" t="s">
        <v>65</v>
      </c>
      <c r="SZ841" s="10">
        <f>SX841*1.3</f>
        <v>191.1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VLOOKUP(TD841,$A$879:$F$2635,6,FALSE)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VLOOKUP(TM841,$A$879:$F$2635,6,FALSE)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3441</v>
      </c>
      <c r="TX841" s="180"/>
      <c r="TY841" s="180">
        <f>VLOOKUP(TV841,$A$879:$F$2635,6,FALSE)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VLOOKUP(UE841,$A$879:$F$2635,6,FALSE)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VLOOKUP(UN841,$A$879:$F$2635,6,FALSE)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VLOOKUP(UW841,$A$879:$F$2635,6,FALSE)</f>
        <v>75</v>
      </c>
      <c r="VA841" s="179" t="s">
        <v>65</v>
      </c>
      <c r="VB841" s="10">
        <f>UZ841*1.3</f>
        <v>97.5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VLOOKUP(VF841,$A$879:$F$2635,6,FALSE)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3441</v>
      </c>
      <c r="VQ841" s="180"/>
      <c r="VR841" s="180">
        <f>VLOOKUP(VO841,$A$879:$F$2635,6,FALSE)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VLOOKUP(VX841,$A$879:$F$2635,6,FALSE)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VLOOKUP(WG841,$A$879:$F$2635,6,FALSE)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VLOOKUP(WP841,$A$879:$F$2635,6,FALSE)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VLOOKUP(WY841,$A$879:$F$2635,6,FALSE)</f>
        <v>129</v>
      </c>
      <c r="XC841" s="179" t="s">
        <v>65</v>
      </c>
      <c r="XD841" s="10">
        <f>XB841*1.3</f>
        <v>167.70000000000002</v>
      </c>
      <c r="XF841" s="239"/>
      <c r="XG841" s="179" t="s">
        <v>102</v>
      </c>
      <c r="XH841" s="370" t="s">
        <v>470</v>
      </c>
      <c r="XJ841" s="180"/>
      <c r="XK841" s="180">
        <f>VLOOKUP(XH841,$A$879:$F$2635,6,FALSE)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VLOOKUP(XQ841,$A$879:$F$2635,6,FALSE)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VLOOKUP(XZ841,$A$879:$F$2635,6,FALSE)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3441</v>
      </c>
      <c r="YK841" s="180"/>
      <c r="YL841" s="180">
        <f>VLOOKUP(YI841,$A$879:$F$2635,6,FALSE)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VLOOKUP(YR841,$A$879:$F$2635,6,FALSE)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VLOOKUP(ZA841,$A$879:$F$2635,6,FALSE)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VLOOKUP(ZJ841,$A$879:$F$2635,6,FALSE)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VLOOKUP(ZS841,$A$879:$F$2635,6,FALSE)</f>
        <v>84</v>
      </c>
      <c r="ZW841" s="179" t="s">
        <v>65</v>
      </c>
      <c r="ZX841" s="10">
        <f>ZV841*1.3</f>
        <v>109.2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VLOOKUP(AAB841,$A$879:$F$2635,6,FALSE)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VLOOKUP(AAK841,$A$879:$F$2635,6,FALSE)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VLOOKUP(AAT841,$A$879:$F$2635,6,FALSE)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VLOOKUP(ABC841,$A$879:$F$2635,6,FALSE)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VLOOKUP(ABL841,$A$879:$F$2635,6,FALSE)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VLOOKUP(ABU841,$A$879:$F$2635,6,FALSE)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VLOOKUP(ACD841,$A$879:$F$2635,6,FALSE)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VLOOKUP(ACM841,$A$879:$F$2635,6,FALSE)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VLOOKUP(ACV841,$A$879:$F$2635,6,FALSE)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VLOOKUP(ADE841,$A$879:$F$2635,6,FALSE)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VLOOKUP(ADN841,$A$879:$F$2635,6,FALSE)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VLOOKUP(ADW841,$A$879:$F$2635,6,FALSE)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VLOOKUP(AEF841,$A$879:$F$2635,6,FALSE)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VLOOKUP(AEO841,$A$879:$F$2635,6,FALSE)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VLOOKUP(AEX841,$A$879:$F$2635,6,FALSE)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VLOOKUP(AFG841,$A$879:$F$2635,6,FALSE)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VLOOKUP(AFP841,$A$879:$F$2635,6,FALSE)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VLOOKUP(AFY841,$A$879:$F$2635,6,FALSE)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VLOOKUP(AGH841,$A$879:$F$2635,6,FALSE)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VLOOKUP(AGQ841,$A$879:$F$2635,6,FALSE)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3441</v>
      </c>
      <c r="AHB841" s="180"/>
      <c r="AHC841" s="180">
        <f>VLOOKUP(AGZ841,$A$879:$F$2635,6,FALSE)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VLOOKUP(AHI841,$A$879:$F$2635,6,FALSE)</f>
        <v>75</v>
      </c>
      <c r="AHM841" s="179" t="s">
        <v>65</v>
      </c>
      <c r="AHN841" s="10">
        <f>AHL841*1.3</f>
        <v>97.5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VLOOKUP(AHR841,$A$879:$F$2635,6,FALSE)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VLOOKUP(AIA841,$A$879:$F$2635,6,FALSE)</f>
        <v>75</v>
      </c>
      <c r="AIE841" s="179" t="s">
        <v>65</v>
      </c>
      <c r="AIF841" s="10">
        <f>AID841*1.3</f>
        <v>97.5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VLOOKUP(AIJ841,$A$879:$F$2635,6,FALSE)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VLOOKUP(AIS841,$A$879:$F$2635,6,FALSE)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VLOOKUP(AJB841,$A$879:$F$2635,6,FALSE)</f>
        <v>48</v>
      </c>
      <c r="AJF841" s="179" t="s">
        <v>65</v>
      </c>
      <c r="AJG841" s="10">
        <f>AJE841*1.3</f>
        <v>62.400000000000006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VLOOKUP(AJK841,$A$879:$F$2635,6,FALSE)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VLOOKUP(AJT841,$A$879:$F$2635,6,FALSE)</f>
        <v>39</v>
      </c>
      <c r="AJX841" s="179" t="s">
        <v>65</v>
      </c>
      <c r="AJY841" s="10">
        <f>AJW841*1.3</f>
        <v>50.7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VLOOKUP(AKC841,$A$879:$F$2635,6,FALSE)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VLOOKUP(AKL841,$A$879:$F$2635,6,FALSE)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VLOOKUP(AKU841,$A$879:$F$2635,6,FALSE)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VLOOKUP(ALD841,$A$879:$F$2635,6,FALSE)</f>
        <v>55</v>
      </c>
      <c r="ALH841" s="179" t="s">
        <v>65</v>
      </c>
      <c r="ALI841" s="10">
        <f>ALG841*1.3</f>
        <v>71.5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VLOOKUP(ALM841,$A$879:$F$2635,6,FALSE)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VLOOKUP(ALV841,$A$879:$F$2635,6,FALSE)</f>
        <v>95</v>
      </c>
      <c r="ALZ841" s="179" t="s">
        <v>65</v>
      </c>
      <c r="AMA841" s="10">
        <f>ALY841*1.3</f>
        <v>123.5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VLOOKUP(AME841,$A$879:$F$2635,6,FALSE)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VLOOKUP(AMN841,$A$879:$F$2635,6,FALSE)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VLOOKUP(AMW841,$A$879:$F$2635,6,FALSE)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VLOOKUP(ANF841,$A$879:$F$2635,6,FALSE)</f>
        <v>130</v>
      </c>
      <c r="ANJ841" s="179" t="s">
        <v>65</v>
      </c>
      <c r="ANK841" s="10">
        <f>ANI841*1.3</f>
        <v>169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VLOOKUP(ANO841,$A$879:$F$2635,6,FALSE)</f>
        <v>129</v>
      </c>
      <c r="ANS841" s="179" t="s">
        <v>65</v>
      </c>
      <c r="ANT841" s="10">
        <f>ANR841*1.3</f>
        <v>167.70000000000002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VLOOKUP(ANX841,$A$879:$F$2635,6,FALSE)</f>
        <v>147</v>
      </c>
      <c r="AOB841" s="179" t="s">
        <v>65</v>
      </c>
      <c r="AOC841" s="10">
        <f>AOA841*1.3</f>
        <v>191.1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VLOOKUP(AOG841,$A$879:$F$2635,6,FALSE)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VLOOKUP(AOP841,$A$879:$F$2635,6,FALSE)</f>
        <v>129</v>
      </c>
      <c r="AOT841" s="179" t="s">
        <v>65</v>
      </c>
      <c r="AOU841" s="10">
        <f>AOS841*1.3</f>
        <v>167.70000000000002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VLOOKUP(AOY841,$A$879:$F$2635,6,FALSE)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VLOOKUP(APH841,$A$879:$F$2635,6,FALSE)</f>
        <v>147</v>
      </c>
      <c r="APL841" s="179" t="s">
        <v>65</v>
      </c>
      <c r="APM841" s="10">
        <f>APK841*1.3</f>
        <v>191.1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VLOOKUP(APQ841,$A$879:$F$2635,6,FALSE)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VLOOKUP(APZ841,$A$879:$F$2635,6,FALSE)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VLOOKUP(AQI841,$A$879:$F$2635,6,FALSE)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VLOOKUP(AQR841,$A$879:$F$2635,6,FALSE)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VLOOKUP(ARA841,$A$879:$F$2635,6,FALSE)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VLOOKUP(ARJ841,$A$879:$F$2635,6,FALSE)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VLOOKUP(ARS841,$A$879:$F$2635,6,FALSE)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VLOOKUP(ASB841,$A$879:$F$2635,6,FALSE)</f>
        <v>136</v>
      </c>
      <c r="ASF841" s="179" t="s">
        <v>65</v>
      </c>
      <c r="ASG841" s="10">
        <f>ASE841*1.3</f>
        <v>176.8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VLOOKUP(ASK841,$A$879:$F$2635,6,FALSE)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VLOOKUP(AST841,$A$879:$F$2635,6,FALSE)</f>
        <v>130</v>
      </c>
      <c r="ASX841" s="179" t="s">
        <v>65</v>
      </c>
      <c r="ASY841" s="10">
        <f>ASW841*1.3</f>
        <v>169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VLOOKUP(ATC841,$A$879:$F$2635,6,FALSE)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VLOOKUP(ATL841,$A$879:$F$2635,6,FALSE)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VLOOKUP(ATU841,$A$879:$F$2635,6,FALSE)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VLOOKUP(AUD841,$A$879:$F$2635,6,FALSE)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VLOOKUP(AUM841,$A$879:$F$2635,6,FALSE)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VLOOKUP(AUV841,$A$879:$F$2635,6,FALSE)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VLOOKUP(AVE841,$A$879:$F$2635,6,FALSE)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VLOOKUP(AVN841,$A$879:$F$2635,6,FALSE)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VLOOKUP(AVW841,$A$879:$F$2635,6,FALSE)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VLOOKUP(AWF841,$A$879:$F$2635,6,FALSE)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VLOOKUP(AWO841,$A$879:$F$2635,6,FALSE)</f>
        <v>130</v>
      </c>
      <c r="AWS841" s="179" t="s">
        <v>65</v>
      </c>
      <c r="AWT841" s="10">
        <f>AWR841*1.3</f>
        <v>169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VLOOKUP(AWX841,$A$879:$F$2635,6,FALSE)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VLOOKUP(AXG841,$A$879:$F$2635,6,FALSE)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VLOOKUP(AXP841,$A$879:$F$2635,6,FALSE)</f>
        <v>147</v>
      </c>
      <c r="AXT841" s="179" t="s">
        <v>65</v>
      </c>
      <c r="AXU841" s="10">
        <f>AXS841*1.3</f>
        <v>191.1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VLOOKUP(AXY841,$A$879:$F$2635,6,FALSE)</f>
        <v>55</v>
      </c>
      <c r="AYC841" s="179" t="s">
        <v>65</v>
      </c>
      <c r="AYD841" s="10">
        <f>AYB841*1.3</f>
        <v>71.5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VLOOKUP(AYH841,$A$879:$F$2635,6,FALSE)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VLOOKUP(AYQ841,$A$879:$F$2635,6,FALSE)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VLOOKUP(AYZ841,$A$879:$F$2635,6,FALSE)</f>
        <v>91</v>
      </c>
      <c r="AZD841" s="179" t="s">
        <v>65</v>
      </c>
      <c r="AZE841" s="10">
        <f>AZC841*1.3</f>
        <v>118.3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VLOOKUP(AZI841,$A$879:$F$2635,6,FALSE)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VLOOKUP(AZR841,$A$879:$F$2635,6,FALSE)</f>
        <v>9</v>
      </c>
      <c r="AZV841" s="179" t="s">
        <v>65</v>
      </c>
      <c r="AZW841" s="10">
        <f>AZU841*1.3</f>
        <v>11.700000000000001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VLOOKUP(BAA841,$A$879:$F$2635,6,FALSE)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VLOOKUP(BAJ841,$A$879:$F$2635,6,FALSE)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VLOOKUP(BAS841,$A$879:$F$2635,6,FALSE)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2852</v>
      </c>
      <c r="BBD841" s="180"/>
      <c r="BBE841" s="180">
        <f>VLOOKUP(BBB841,$A$879:$F$2635,6,FALSE)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VLOOKUP(BBK841,$A$879:$F$2635,6,FALSE)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VLOOKUP(BBT841,$A$879:$F$2635,6,FALSE)</f>
        <v>130</v>
      </c>
      <c r="BBX841" s="179" t="s">
        <v>65</v>
      </c>
      <c r="BBY841" s="10">
        <f>BBW841*1.3</f>
        <v>169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VLOOKUP(BCC841,$A$879:$F$2635,6,FALSE)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VLOOKUP(BCL841,$A$879:$F$2635,6,FALSE)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VLOOKUP(BCU841,$A$879:$F$2635,6,FALSE)</f>
        <v>130</v>
      </c>
      <c r="BCY841" s="179" t="s">
        <v>65</v>
      </c>
      <c r="BCZ841" s="10">
        <f>BCX841*1.3</f>
        <v>169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VLOOKUP(BDD841,$A$879:$F$2635,6,FALSE)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VLOOKUP(BDM841,$A$879:$F$2635,6,FALSE)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VLOOKUP(BDV841,$A$879:$F$2635,6,FALSE)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VLOOKUP(BEE841,$A$879:$F$2635,6,FALSE)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VLOOKUP(BEN841,$A$879:$F$2635,6,FALSE)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VLOOKUP(BEW841,$A$879:$F$2635,6,FALSE)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VLOOKUP(BFF841,$A$879:$F$2635,6,FALSE)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VLOOKUP(BFO841,$A$879:$F$2635,6,FALSE)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VLOOKUP(BFX841,$A$879:$F$2635,6,FALSE)</f>
        <v>50</v>
      </c>
      <c r="BGB841" s="179" t="s">
        <v>65</v>
      </c>
      <c r="BGC841" s="10">
        <f>BGA841*1.3</f>
        <v>65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VLOOKUP(BGG841,$A$879:$F$2635,6,FALSE)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VLOOKUP(BGP841,$A$879:$F$2635,6,FALSE)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VLOOKUP(BGY841,$A$879:$F$2635,6,FALSE)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VLOOKUP(B842,$A$879:$F$2635,6,FALSE)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3102</v>
      </c>
      <c r="M842" s="180"/>
      <c r="N842" s="180">
        <f>VLOOKUP(K842,$A$879:$F$2635,6,FALSE)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VLOOKUP(T842,$A$879:$F$2635,6,FALSE)</f>
        <v>75</v>
      </c>
      <c r="X842" s="179" t="s">
        <v>67</v>
      </c>
      <c r="Y842" s="10">
        <f>W842*1.2</f>
        <v>90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VLOOKUP(AC842,$A$879:$F$2635,6,FALSE)</f>
        <v>147</v>
      </c>
      <c r="AG842" s="179" t="s">
        <v>67</v>
      </c>
      <c r="AH842" s="10">
        <f>AF842*1.2</f>
        <v>176.4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VLOOKUP(AL842,$A$879:$F$2635,6,FALSE)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VLOOKUP(AU842,$A$879:$F$2635,6,FALSE)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VLOOKUP(BD842,$A$879:$F$2635,6,FALSE)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3102</v>
      </c>
      <c r="BO842" s="180"/>
      <c r="BP842" s="180">
        <f>VLOOKUP(BM842,$A$879:$F$2635,6,FALSE)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VLOOKUP(BV842,$A$879:$F$2635,6,FALSE)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VLOOKUP(CE842,$A$879:$F$2635,6,FALSE)</f>
        <v>136</v>
      </c>
      <c r="CI842" s="179" t="s">
        <v>67</v>
      </c>
      <c r="CJ842" s="10">
        <f>CH842*1.2</f>
        <v>163.19999999999999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VLOOKUP(CN842,$A$879:$F$2635,6,FALSE)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VLOOKUP(CW842,$A$879:$F$2635,6,FALSE)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VLOOKUP(DF842,$A$879:$F$2635,6,FALSE)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VLOOKUP(DO842,$A$879:$F$2635,6,FALSE)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VLOOKUP(DX842,$A$879:$F$2635,6,FALSE)</f>
        <v>95</v>
      </c>
      <c r="EB842" s="179" t="s">
        <v>67</v>
      </c>
      <c r="EC842" s="10">
        <f>EA842*1.2</f>
        <v>114</v>
      </c>
      <c r="ED842" s="10"/>
      <c r="EE842" s="233"/>
      <c r="EF842" s="179" t="s">
        <v>103</v>
      </c>
      <c r="EG842" s="360" t="s">
        <v>3441</v>
      </c>
      <c r="EI842" s="180"/>
      <c r="EJ842" s="180">
        <f>VLOOKUP(EG842,$A$879:$F$2635,6,FALSE)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VLOOKUP(EP842,$A$879:$F$2635,6,FALSE)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3441</v>
      </c>
      <c r="FA842" s="180"/>
      <c r="FB842" s="180">
        <f>VLOOKUP(EY842,$A$879:$F$2635,6,FALSE)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3441</v>
      </c>
      <c r="FJ842" s="180"/>
      <c r="FK842" s="180">
        <f>VLOOKUP(FH842,$A$879:$F$2635,6,FALSE)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VLOOKUP(FQ842,$A$879:$F$2635,6,FALSE)</f>
        <v>95</v>
      </c>
      <c r="FU842" s="179" t="s">
        <v>67</v>
      </c>
      <c r="FV842" s="10">
        <f>FT842*1.2</f>
        <v>114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VLOOKUP(FZ842,$A$879:$F$2635,6,FALSE)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VLOOKUP(GI842,$A$879:$F$2635,6,FALSE)</f>
        <v>136</v>
      </c>
      <c r="GM842" s="179" t="s">
        <v>67</v>
      </c>
      <c r="GN842" s="10">
        <f>GL842*1.2</f>
        <v>163.19999999999999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VLOOKUP(GR842,$A$879:$F$2635,6,FALSE)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VLOOKUP(HA842,$A$879:$F$2635,6,FALSE)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VLOOKUP(HJ842,$A$879:$F$2635,6,FALSE)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VLOOKUP(HS842,$A$879:$F$2635,6,FALSE)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VLOOKUP(IB842,$A$879:$F$2635,6,FALSE)</f>
        <v>55</v>
      </c>
      <c r="IF842" s="179" t="s">
        <v>67</v>
      </c>
      <c r="IG842" s="10">
        <f>IE842*1.2</f>
        <v>66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VLOOKUP(IK842,$A$879:$F$2635,6,FALSE)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VLOOKUP(IT842,$A$879:$F$2635,6,FALSE)</f>
        <v>136</v>
      </c>
      <c r="IX842" s="179" t="s">
        <v>67</v>
      </c>
      <c r="IY842" s="10">
        <f>IW842*1.2</f>
        <v>163.19999999999999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VLOOKUP(JC842,$A$879:$F$2635,6,FALSE)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VLOOKUP(JL842,$A$879:$F$2635,6,FALSE)</f>
        <v>130</v>
      </c>
      <c r="JP842" s="179" t="s">
        <v>67</v>
      </c>
      <c r="JQ842" s="10">
        <f>JO842*1.2</f>
        <v>156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VLOOKUP(JU842,$A$879:$F$2635,6,FALSE)</f>
        <v>130</v>
      </c>
      <c r="JY842" s="179" t="s">
        <v>67</v>
      </c>
      <c r="JZ842" s="10">
        <f>JX842*1.2</f>
        <v>156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VLOOKUP(KD842,$A$879:$F$2635,6,FALSE)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VLOOKUP(KM842,$A$879:$F$2635,6,FALSE)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VLOOKUP(KV842,$A$879:$F$2635,6,FALSE)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VLOOKUP(LE842,$A$879:$F$2635,6,FALSE)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VLOOKUP(LN842,$A$879:$F$2635,6,FALSE)</f>
        <v>147</v>
      </c>
      <c r="LR842" s="179" t="s">
        <v>67</v>
      </c>
      <c r="LS842" s="10">
        <f>LQ842*1.2</f>
        <v>176.4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VLOOKUP(LW842,$A$879:$F$2635,6,FALSE)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VLOOKUP(MF842,$A$879:$F$2635,6,FALSE)</f>
        <v>55</v>
      </c>
      <c r="MJ842" s="179" t="s">
        <v>67</v>
      </c>
      <c r="MK842" s="10">
        <f>MI842*1.2</f>
        <v>66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VLOOKUP(MO842,$A$879:$F$2635,6,FALSE)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VLOOKUP(MX842,$A$879:$F$2635,6,FALSE)</f>
        <v>130</v>
      </c>
      <c r="NB842" s="179" t="s">
        <v>67</v>
      </c>
      <c r="NC842" s="10">
        <f>NA842*1.2</f>
        <v>156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VLOOKUP(NG842,$A$879:$F$2635,6,FALSE)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VLOOKUP(NP842,$A$879:$F$2635,6,FALSE)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VLOOKUP(NY842,$A$879:$F$2635,6,FALSE)</f>
        <v>84</v>
      </c>
      <c r="OC842" s="179" t="s">
        <v>67</v>
      </c>
      <c r="OD842" s="10">
        <f>OB842*1.2</f>
        <v>100.8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VLOOKUP(OH842,$A$879:$F$2635,6,FALSE)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2852</v>
      </c>
      <c r="OS842" s="180"/>
      <c r="OT842" s="180">
        <f>VLOOKUP(OQ842,$A$879:$F$2635,6,FALSE)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VLOOKUP(OZ842,$A$879:$F$2635,6,FALSE)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VLOOKUP(PI842,$A$879:$F$2635,6,FALSE)</f>
        <v>130</v>
      </c>
      <c r="PM842" s="179" t="s">
        <v>67</v>
      </c>
      <c r="PN842" s="10">
        <f>PL842*1.2</f>
        <v>156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VLOOKUP(PR842,$A$879:$F$2635,6,FALSE)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VLOOKUP(QA842,$A$879:$F$2635,6,FALSE)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VLOOKUP(QJ842,$A$879:$F$2635,6,FALSE)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VLOOKUP(QS842,$A$879:$F$2635,6,FALSE)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VLOOKUP(RB842,$A$879:$F$2635,6,FALSE)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3441</v>
      </c>
      <c r="RM842" s="180"/>
      <c r="RN842" s="180">
        <f>VLOOKUP(RK842,$A$879:$F$2635,6,FALSE)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VLOOKUP(RT842,$A$879:$F$2635,6,FALSE)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VLOOKUP(SC842,$A$879:$F$2635,6,FALSE)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VLOOKUP(SL842,$A$879:$F$2635,6,FALSE)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VLOOKUP(SU842,$A$879:$F$2635,6,FALSE)</f>
        <v>130</v>
      </c>
      <c r="SY842" s="179" t="s">
        <v>67</v>
      </c>
      <c r="SZ842" s="10">
        <f>SX842*1.2</f>
        <v>156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VLOOKUP(TD842,$A$879:$F$2635,6,FALSE)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VLOOKUP(TM842,$A$879:$F$2635,6,FALSE)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VLOOKUP(TV842,$A$879:$F$2635,6,FALSE)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VLOOKUP(UE842,$A$879:$F$2635,6,FALSE)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VLOOKUP(UN842,$A$879:$F$2635,6,FALSE)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VLOOKUP(UW842,$A$879:$F$2635,6,FALSE)</f>
        <v>9</v>
      </c>
      <c r="VA842" s="179" t="s">
        <v>67</v>
      </c>
      <c r="VB842" s="10">
        <f>UZ842*1.2</f>
        <v>10.799999999999999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VLOOKUP(VF842,$A$879:$F$2635,6,FALSE)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VLOOKUP(VO842,$A$879:$F$2635,6,FALSE)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VLOOKUP(VX842,$A$879:$F$2635,6,FALSE)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3441</v>
      </c>
      <c r="WI842" s="180"/>
      <c r="WJ842" s="180">
        <f>VLOOKUP(WG842,$A$879:$F$2635,6,FALSE)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VLOOKUP(WP842,$A$879:$F$2635,6,FALSE)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VLOOKUP(WY842,$A$879:$F$2635,6,FALSE)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VLOOKUP(XH842,$A$879:$F$2635,6,FALSE)</f>
        <v>130</v>
      </c>
      <c r="XL842" s="179" t="s">
        <v>67</v>
      </c>
      <c r="XM842" s="10">
        <f>XK842*1.2</f>
        <v>156</v>
      </c>
      <c r="XO842" s="239"/>
      <c r="XP842" s="179" t="s">
        <v>103</v>
      </c>
      <c r="XQ842" s="360" t="s">
        <v>1698</v>
      </c>
      <c r="XS842" s="180"/>
      <c r="XT842" s="180">
        <f>VLOOKUP(XQ842,$A$879:$F$2635,6,FALSE)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VLOOKUP(XZ842,$A$879:$F$2635,6,FALSE)</f>
        <v>129</v>
      </c>
      <c r="YD842" s="179" t="s">
        <v>67</v>
      </c>
      <c r="YE842" s="10">
        <f>YC842*1.2</f>
        <v>154.79999999999998</v>
      </c>
      <c r="YG842" s="239"/>
      <c r="YH842" s="179" t="s">
        <v>103</v>
      </c>
      <c r="YI842" s="360" t="s">
        <v>3104</v>
      </c>
      <c r="YK842" s="180"/>
      <c r="YL842" s="180">
        <f>VLOOKUP(YI842,$A$879:$F$2635,6,FALSE)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VLOOKUP(YR842,$A$879:$F$2635,6,FALSE)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VLOOKUP(ZA842,$A$879:$F$2635,6,FALSE)</f>
        <v>9</v>
      </c>
      <c r="ZE842" s="179" t="s">
        <v>67</v>
      </c>
      <c r="ZF842" s="10">
        <f>ZD842*1.2</f>
        <v>10.799999999999999</v>
      </c>
      <c r="ZH842" s="239"/>
      <c r="ZI842" s="179" t="s">
        <v>103</v>
      </c>
      <c r="ZJ842" s="360" t="s">
        <v>599</v>
      </c>
      <c r="ZL842" s="180"/>
      <c r="ZM842" s="180">
        <f>VLOOKUP(ZJ842,$A$879:$F$2635,6,FALSE)</f>
        <v>129</v>
      </c>
      <c r="ZN842" s="179" t="s">
        <v>67</v>
      </c>
      <c r="ZO842" s="10">
        <f>ZM842*1.2</f>
        <v>154.79999999999998</v>
      </c>
      <c r="ZQ842" s="239"/>
      <c r="ZR842" s="179" t="s">
        <v>103</v>
      </c>
      <c r="ZS842" s="360" t="s">
        <v>615</v>
      </c>
      <c r="ZU842" s="180"/>
      <c r="ZV842" s="180">
        <f>VLOOKUP(ZS842,$A$879:$F$2635,6,FALSE)</f>
        <v>50</v>
      </c>
      <c r="ZW842" s="179" t="s">
        <v>67</v>
      </c>
      <c r="ZX842" s="10">
        <f>ZV842*1.2</f>
        <v>60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VLOOKUP(AAB842,$A$879:$F$2635,6,FALSE)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VLOOKUP(AAK842,$A$879:$F$2635,6,FALSE)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VLOOKUP(AAT842,$A$879:$F$2635,6,FALSE)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VLOOKUP(ABC842,$A$879:$F$2635,6,FALSE)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VLOOKUP(ABL842,$A$879:$F$2635,6,FALSE)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VLOOKUP(ABU842,$A$879:$F$2635,6,FALSE)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VLOOKUP(ACD842,$A$879:$F$2635,6,FALSE)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VLOOKUP(ACM842,$A$879:$F$2635,6,FALSE)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VLOOKUP(ACV842,$A$879:$F$2635,6,FALSE)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VLOOKUP(ADE842,$A$879:$F$2635,6,FALSE)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VLOOKUP(ADN842,$A$879:$F$2635,6,FALSE)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VLOOKUP(ADW842,$A$879:$F$2635,6,FALSE)</f>
        <v>65</v>
      </c>
      <c r="AEA842" s="179" t="s">
        <v>67</v>
      </c>
      <c r="AEB842" s="10">
        <f>ADZ842*1.2</f>
        <v>78</v>
      </c>
      <c r="AED842" s="239"/>
      <c r="AEE842" s="179" t="s">
        <v>103</v>
      </c>
      <c r="AEF842" s="75" t="s">
        <v>183</v>
      </c>
      <c r="AEH842" s="180"/>
      <c r="AEI842" s="180" t="e">
        <f>VLOOKUP(AEF842,$A$879:$F$2635,6,FALSE)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VLOOKUP(AEO842,$A$879:$F$2635,6,FALSE)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VLOOKUP(AEX842,$A$879:$F$2635,6,FALSE)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VLOOKUP(AFG842,$A$879:$F$2635,6,FALSE)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VLOOKUP(AFP842,$A$879:$F$2635,6,FALSE)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VLOOKUP(AFY842,$A$879:$F$2635,6,FALSE)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3441</v>
      </c>
      <c r="AGJ842" s="180"/>
      <c r="AGK842" s="180">
        <f>VLOOKUP(AGH842,$A$879:$F$2635,6,FALSE)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VLOOKUP(AGQ842,$A$879:$F$2635,6,FALSE)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VLOOKUP(AGZ842,$A$879:$F$2635,6,FALSE)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VLOOKUP(AHI842,$A$879:$F$2635,6,FALSE)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VLOOKUP(AHR842,$A$879:$F$2635,6,FALSE)</f>
        <v>55</v>
      </c>
      <c r="AHV842" s="179" t="s">
        <v>67</v>
      </c>
      <c r="AHW842" s="10">
        <f>AHU842*1.2</f>
        <v>66</v>
      </c>
      <c r="AHX842" s="10"/>
      <c r="AHY842" s="239"/>
      <c r="AHZ842" s="179" t="s">
        <v>103</v>
      </c>
      <c r="AIA842" s="360" t="s">
        <v>3441</v>
      </c>
      <c r="AIC842" s="180"/>
      <c r="AID842" s="180">
        <f>VLOOKUP(AIA842,$A$879:$F$2635,6,FALSE)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VLOOKUP(AIJ842,$A$879:$F$2635,6,FALSE)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VLOOKUP(AIS842,$A$879:$F$2635,6,FALSE)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VLOOKUP(AJB842,$A$879:$F$2635,6,FALSE)</f>
        <v>84</v>
      </c>
      <c r="AJF842" s="179" t="s">
        <v>67</v>
      </c>
      <c r="AJG842" s="10">
        <f>AJE842*1.2</f>
        <v>100.8</v>
      </c>
      <c r="AJH842" s="10"/>
      <c r="AJI842" s="239"/>
      <c r="AJJ842" s="179" t="s">
        <v>103</v>
      </c>
      <c r="AJK842" s="360" t="s">
        <v>3441</v>
      </c>
      <c r="AJM842" s="180"/>
      <c r="AJN842" s="180">
        <f>VLOOKUP(AJK842,$A$879:$F$2635,6,FALSE)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VLOOKUP(AJT842,$A$879:$F$2635,6,FALSE)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VLOOKUP(AKC842,$A$879:$F$2635,6,FALSE)</f>
        <v>136</v>
      </c>
      <c r="AKG842" s="179" t="s">
        <v>67</v>
      </c>
      <c r="AKH842" s="10">
        <f>AKF842*1.2</f>
        <v>163.19999999999999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VLOOKUP(AKL842,$A$879:$F$2635,6,FALSE)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VLOOKUP(AKU842,$A$879:$F$2635,6,FALSE)</f>
        <v>75</v>
      </c>
      <c r="AKY842" s="179" t="s">
        <v>67</v>
      </c>
      <c r="AKZ842" s="10">
        <f>AKX842*1.2</f>
        <v>90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VLOOKUP(ALD842,$A$879:$F$2635,6,FALSE)</f>
        <v>147</v>
      </c>
      <c r="ALH842" s="179" t="s">
        <v>67</v>
      </c>
      <c r="ALI842" s="10">
        <f>ALG842*1.2</f>
        <v>176.4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VLOOKUP(ALM842,$A$879:$F$2635,6,FALSE)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VLOOKUP(ALV842,$A$879:$F$2635,6,FALSE)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VLOOKUP(AME842,$A$879:$F$2635,6,FALSE)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VLOOKUP(AMN842,$A$879:$F$2635,6,FALSE)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VLOOKUP(AMW842,$A$879:$F$2635,6,FALSE)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VLOOKUP(ANF842,$A$879:$F$2635,6,FALSE)</f>
        <v>50</v>
      </c>
      <c r="ANJ842" s="179" t="s">
        <v>67</v>
      </c>
      <c r="ANK842" s="10">
        <f>ANI842*1.2</f>
        <v>60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VLOOKUP(ANO842,$A$879:$F$2635,6,FALSE)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VLOOKUP(ANX842,$A$879:$F$2635,6,FALSE)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VLOOKUP(AOG842,$A$879:$F$2635,6,FALSE)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VLOOKUP(AOP842,$A$879:$F$2635,6,FALSE)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VLOOKUP(AOY842,$A$879:$F$2635,6,FALSE)</f>
        <v>147</v>
      </c>
      <c r="APC842" s="179" t="s">
        <v>67</v>
      </c>
      <c r="APD842" s="10">
        <f>APB842*1.2</f>
        <v>176.4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VLOOKUP(APH842,$A$879:$F$2635,6,FALSE)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VLOOKUP(APQ842,$A$879:$F$2635,6,FALSE)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VLOOKUP(APZ842,$A$879:$F$2635,6,FALSE)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3441</v>
      </c>
      <c r="AQK842" s="180"/>
      <c r="AQL842" s="180">
        <f>VLOOKUP(AQI842,$A$879:$F$2635,6,FALSE)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VLOOKUP(AQR842,$A$879:$F$2635,6,FALSE)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VLOOKUP(ARA842,$A$879:$F$2635,6,FALSE)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VLOOKUP(ARJ842,$A$879:$F$2635,6,FALSE)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VLOOKUP(ARS842,$A$879:$F$2635,6,FALSE)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VLOOKUP(ASB842,$A$879:$F$2635,6,FALSE)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VLOOKUP(ASK842,$A$879:$F$2635,6,FALSE)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VLOOKUP(AST842,$A$879:$F$2635,6,FALSE)</f>
        <v>84</v>
      </c>
      <c r="ASX842" s="179" t="s">
        <v>67</v>
      </c>
      <c r="ASY842" s="10">
        <f>ASW842*1.2</f>
        <v>100.8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VLOOKUP(ATC842,$A$879:$F$2635,6,FALSE)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VLOOKUP(ATL842,$A$879:$F$2635,6,FALSE)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VLOOKUP(ATU842,$A$879:$F$2635,6,FALSE)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VLOOKUP(AUD842,$A$879:$F$2635,6,FALSE)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VLOOKUP(AUM842,$A$879:$F$2635,6,FALSE)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VLOOKUP(AUV842,$A$879:$F$2635,6,FALSE)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VLOOKUP(AVE842,$A$879:$F$2635,6,FALSE)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VLOOKUP(AVN842,$A$879:$F$2635,6,FALSE)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VLOOKUP(AVW842,$A$879:$F$2635,6,FALSE)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VLOOKUP(AWF842,$A$879:$F$2635,6,FALSE)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VLOOKUP(AWO842,$A$879:$F$2635,6,FALSE)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VLOOKUP(AWX842,$A$879:$F$2635,6,FALSE)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VLOOKUP(AXG842,$A$879:$F$2635,6,FALSE)</f>
        <v>147</v>
      </c>
      <c r="AXK842" s="179" t="s">
        <v>67</v>
      </c>
      <c r="AXL842" s="10">
        <f>AXJ842*1.2</f>
        <v>176.4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VLOOKUP(AXP842,$A$879:$F$2635,6,FALSE)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VLOOKUP(AXY842,$A$879:$F$2635,6,FALSE)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VLOOKUP(AYH842,$A$879:$F$2635,6,FALSE)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VLOOKUP(AYQ842,$A$879:$F$2635,6,FALSE)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VLOOKUP(AYZ842,$A$879:$F$2635,6,FALSE)</f>
        <v>84</v>
      </c>
      <c r="AZD842" s="179" t="s">
        <v>67</v>
      </c>
      <c r="AZE842" s="10">
        <f>AZC842*1.2</f>
        <v>100.8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VLOOKUP(AZI842,$A$879:$F$2635,6,FALSE)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VLOOKUP(AZR842,$A$879:$F$2635,6,FALSE)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VLOOKUP(BAA842,$A$879:$F$2635,6,FALSE)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VLOOKUP(BAJ842,$A$879:$F$2635,6,FALSE)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VLOOKUP(BAS842,$A$879:$F$2635,6,FALSE)</f>
        <v>130</v>
      </c>
      <c r="BAW842" s="179" t="s">
        <v>67</v>
      </c>
      <c r="BAX842" s="10">
        <f>BAV842*1.2</f>
        <v>156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VLOOKUP(BBB842,$A$879:$F$2635,6,FALSE)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VLOOKUP(BBK842,$A$879:$F$2635,6,FALSE)</f>
        <v>130</v>
      </c>
      <c r="BBO842" s="179" t="s">
        <v>67</v>
      </c>
      <c r="BBP842" s="10">
        <f>BBN842*1.2</f>
        <v>156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VLOOKUP(BBT842,$A$879:$F$2635,6,FALSE)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VLOOKUP(BCC842,$A$879:$F$2635,6,FALSE)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VLOOKUP(BCL842,$A$879:$F$2635,6,FALSE)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VLOOKUP(BCU842,$A$879:$F$2635,6,FALSE)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VLOOKUP(BDD842,$A$879:$F$2635,6,FALSE)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VLOOKUP(BDM842,$A$879:$F$2635,6,FALSE)</f>
        <v>75</v>
      </c>
      <c r="BDQ842" s="179" t="s">
        <v>67</v>
      </c>
      <c r="BDR842" s="10">
        <f>BDP842*1.2</f>
        <v>90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VLOOKUP(BDV842,$A$879:$F$2635,6,FALSE)</f>
        <v>84</v>
      </c>
      <c r="BDZ842" s="179" t="s">
        <v>67</v>
      </c>
      <c r="BEA842" s="10">
        <f>BDY842*1.2</f>
        <v>100.8</v>
      </c>
      <c r="BEB842" s="10"/>
      <c r="BEC842" s="239"/>
      <c r="BED842" s="179" t="s">
        <v>103</v>
      </c>
      <c r="BEE842" s="360" t="s">
        <v>3441</v>
      </c>
      <c r="BEG842" s="180"/>
      <c r="BEH842" s="180">
        <f>VLOOKUP(BEE842,$A$879:$F$2635,6,FALSE)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VLOOKUP(BEN842,$A$879:$F$2635,6,FALSE)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VLOOKUP(BEW842,$A$879:$F$2635,6,FALSE)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VLOOKUP(BFF842,$A$879:$F$2635,6,FALSE)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VLOOKUP(BFO842,$A$879:$F$2635,6,FALSE)</f>
        <v>55</v>
      </c>
      <c r="BFS842" s="179" t="s">
        <v>67</v>
      </c>
      <c r="BFT842" s="10">
        <f>BFR842*1.2</f>
        <v>66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VLOOKUP(BFX842,$A$879:$F$2635,6,FALSE)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VLOOKUP(BGG842,$A$879:$F$2635,6,FALSE)</f>
        <v>50</v>
      </c>
      <c r="BGK842" s="179" t="s">
        <v>67</v>
      </c>
      <c r="BGL842" s="10">
        <f>BGJ842*1.2</f>
        <v>60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VLOOKUP(BGP842,$A$879:$F$2635,6,FALSE)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3441</v>
      </c>
      <c r="BHA842" s="180"/>
      <c r="BHB842" s="180">
        <f>VLOOKUP(BGY842,$A$879:$F$2635,6,FALSE)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VLOOKUP(B843,$A$879:$F$2635,6,FALSE)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VLOOKUP(K843,$A$879:$F$2635,6,FALSE)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VLOOKUP(T843,$A$879:$F$2635,6,FALSE)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VLOOKUP(AC843,$A$879:$F$2635,6,FALSE)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VLOOKUP(AL843,$A$879:$F$2635,6,FALSE)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VLOOKUP(AU843,$A$879:$F$2635,6,FALSE)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VLOOKUP(BD843,$A$879:$F$2635,6,FALSE)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VLOOKUP(BM843,$A$879:$F$2635,6,FALSE)</f>
        <v>39</v>
      </c>
      <c r="BQ843" s="179" t="s">
        <v>69</v>
      </c>
      <c r="BR843" s="10">
        <f>BP843*1.1</f>
        <v>42.900000000000006</v>
      </c>
      <c r="BS843" s="10"/>
      <c r="BT843" s="233"/>
      <c r="BU843" s="179" t="s">
        <v>104</v>
      </c>
      <c r="BV843" s="360" t="s">
        <v>3104</v>
      </c>
      <c r="BX843" s="180"/>
      <c r="BY843" s="180">
        <f>VLOOKUP(BV843,$A$879:$F$2635,6,FALSE)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VLOOKUP(CE843,$A$879:$F$2635,6,FALSE)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VLOOKUP(CN843,$A$879:$F$2635,6,FALSE)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VLOOKUP(CW843,$A$879:$F$2635,6,FALSE)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VLOOKUP(DF843,$A$879:$F$2635,6,FALSE)</f>
        <v>147</v>
      </c>
      <c r="DJ843" s="179" t="s">
        <v>69</v>
      </c>
      <c r="DK843" s="10">
        <f>DI843*1.1</f>
        <v>161.70000000000002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VLOOKUP(DO843,$A$879:$F$2635,6,FALSE)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3441</v>
      </c>
      <c r="DZ843" s="180"/>
      <c r="EA843" s="180">
        <f>VLOOKUP(DX843,$A$879:$F$2635,6,FALSE)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VLOOKUP(EG843,$A$879:$F$2635,6,FALSE)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VLOOKUP(EP843,$A$879:$F$2635,6,FALSE)</f>
        <v>75</v>
      </c>
      <c r="ET843" s="179" t="s">
        <v>69</v>
      </c>
      <c r="EU843" s="10">
        <f>ES843*1.1</f>
        <v>82.5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VLOOKUP(EY843,$A$879:$F$2635,6,FALSE)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VLOOKUP(FH843,$A$879:$F$2635,6,FALSE)</f>
        <v>75</v>
      </c>
      <c r="FL843" s="179" t="s">
        <v>69</v>
      </c>
      <c r="FM843" s="10">
        <f>FK843*1.1</f>
        <v>82.5</v>
      </c>
      <c r="FN843" s="10"/>
      <c r="FO843" s="233"/>
      <c r="FP843" s="179" t="s">
        <v>104</v>
      </c>
      <c r="FQ843" s="360" t="s">
        <v>3441</v>
      </c>
      <c r="FS843" s="180"/>
      <c r="FT843" s="180">
        <f>VLOOKUP(FQ843,$A$879:$F$2635,6,FALSE)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VLOOKUP(FZ843,$A$879:$F$2635,6,FALSE)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VLOOKUP(GI843,$A$879:$F$2635,6,FALSE)</f>
        <v>147</v>
      </c>
      <c r="GM843" s="179" t="s">
        <v>69</v>
      </c>
      <c r="GN843" s="10">
        <f>GL843*1.1</f>
        <v>161.70000000000002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VLOOKUP(GR843,$A$879:$F$2635,6,FALSE)</f>
        <v>136</v>
      </c>
      <c r="GV843" s="179" t="s">
        <v>69</v>
      </c>
      <c r="GW843" s="10">
        <f>GU843*1.1</f>
        <v>149.60000000000002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VLOOKUP(HA843,$A$879:$F$2635,6,FALSE)</f>
        <v>55</v>
      </c>
      <c r="HE843" s="179" t="s">
        <v>69</v>
      </c>
      <c r="HF843" s="10">
        <f>HD843*1.1</f>
        <v>60.500000000000007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VLOOKUP(HJ843,$A$879:$F$2635,6,FALSE)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3441</v>
      </c>
      <c r="HU843" s="180"/>
      <c r="HV843" s="180">
        <f>VLOOKUP(HS843,$A$879:$F$2635,6,FALSE)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VLOOKUP(IB843,$A$879:$F$2635,6,FALSE)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VLOOKUP(IK843,$A$879:$F$2635,6,FALSE)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VLOOKUP(IT843,$A$879:$F$2635,6,FALSE)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VLOOKUP(JC843,$A$879:$F$2635,6,FALSE)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3104</v>
      </c>
      <c r="JN843" s="180"/>
      <c r="JO843" s="180">
        <f>VLOOKUP(JL843,$A$879:$F$2635,6,FALSE)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VLOOKUP(JU843,$A$879:$F$2635,6,FALSE)</f>
        <v>50</v>
      </c>
      <c r="JY843" s="179" t="s">
        <v>69</v>
      </c>
      <c r="JZ843" s="10">
        <f>JX843*1.1</f>
        <v>55.000000000000007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VLOOKUP(KD843,$A$879:$F$2635,6,FALSE)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VLOOKUP(KM843,$A$879:$F$2635,6,FALSE)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VLOOKUP(KV843,$A$879:$F$2635,6,FALSE)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VLOOKUP(LE843,$A$879:$F$2635,6,FALSE)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VLOOKUP(LN843,$A$879:$F$2635,6,FALSE)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VLOOKUP(LW843,$A$879:$F$2635,6,FALSE)</f>
        <v>84</v>
      </c>
      <c r="MA843" s="179" t="s">
        <v>69</v>
      </c>
      <c r="MB843" s="10">
        <f>LZ843*1.1</f>
        <v>92.4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VLOOKUP(MF843,$A$879:$F$2635,6,FALSE)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VLOOKUP(MO843,$A$879:$F$2635,6,FALSE)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VLOOKUP(MX843,$A$879:$F$2635,6,FALSE)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VLOOKUP(NG843,$A$879:$F$2635,6,FALSE)</f>
        <v>130</v>
      </c>
      <c r="NK843" s="179" t="s">
        <v>69</v>
      </c>
      <c r="NL843" s="10">
        <f>NJ843*1.1</f>
        <v>143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VLOOKUP(NP843,$A$879:$F$2635,6,FALSE)</f>
        <v>91</v>
      </c>
      <c r="NT843" s="179" t="s">
        <v>69</v>
      </c>
      <c r="NU843" s="10">
        <f>NS843*1.1</f>
        <v>100.10000000000001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VLOOKUP(NY843,$A$879:$F$2635,6,FALSE)</f>
        <v>39</v>
      </c>
      <c r="OC843" s="179" t="s">
        <v>69</v>
      </c>
      <c r="OD843" s="10">
        <f>OB843*1.1</f>
        <v>42.900000000000006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VLOOKUP(OH843,$A$879:$F$2635,6,FALSE)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VLOOKUP(OQ843,$A$879:$F$2635,6,FALSE)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VLOOKUP(OZ843,$A$879:$F$2635,6,FALSE)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3441</v>
      </c>
      <c r="PK843" s="180"/>
      <c r="PL843" s="180">
        <f>VLOOKUP(PI843,$A$879:$F$2635,6,FALSE)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VLOOKUP(PR843,$A$879:$F$2635,6,FALSE)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VLOOKUP(QA843,$A$879:$F$2635,6,FALSE)</f>
        <v>136</v>
      </c>
      <c r="QE843" s="179" t="s">
        <v>69</v>
      </c>
      <c r="QF843" s="10">
        <f>QD843*1.1</f>
        <v>149.60000000000002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VLOOKUP(QJ843,$A$879:$F$2635,6,FALSE)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VLOOKUP(QS843,$A$879:$F$2635,6,FALSE)</f>
        <v>84</v>
      </c>
      <c r="QW843" s="179" t="s">
        <v>69</v>
      </c>
      <c r="QX843" s="10">
        <f>QV843*1.1</f>
        <v>92.4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VLOOKUP(RB843,$A$879:$F$2635,6,FALSE)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VLOOKUP(RK843,$A$879:$F$2635,6,FALSE)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VLOOKUP(RT843,$A$879:$F$2635,6,FALSE)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VLOOKUP(SC843,$A$879:$F$2635,6,FALSE)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VLOOKUP(SL843,$A$879:$F$2635,6,FALSE)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VLOOKUP(SU843,$A$879:$F$2635,6,FALSE)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VLOOKUP(TD843,$A$879:$F$2635,6,FALSE)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VLOOKUP(TM843,$A$879:$F$2635,6,FALSE)</f>
        <v>50</v>
      </c>
      <c r="TQ843" s="179" t="s">
        <v>69</v>
      </c>
      <c r="TR843" s="10">
        <f>TP843*1.1</f>
        <v>55.000000000000007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VLOOKUP(TV843,$A$879:$F$2635,6,FALSE)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VLOOKUP(UE843,$A$879:$F$2635,6,FALSE)</f>
        <v>9</v>
      </c>
      <c r="UI843" s="179" t="s">
        <v>69</v>
      </c>
      <c r="UJ843" s="10">
        <f>UH843*1.1</f>
        <v>9.9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VLOOKUP(UN843,$A$879:$F$2635,6,FALSE)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VLOOKUP(UW843,$A$879:$F$2635,6,FALSE)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VLOOKUP(VF843,$A$879:$F$2635,6,FALSE)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VLOOKUP(VO843,$A$879:$F$2635,6,FALSE)</f>
        <v>129</v>
      </c>
      <c r="VS843" s="179" t="s">
        <v>69</v>
      </c>
      <c r="VT843" s="10">
        <f>VR843*1.1</f>
        <v>141.9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VLOOKUP(VX843,$A$879:$F$2635,6,FALSE)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VLOOKUP(WG843,$A$879:$F$2635,6,FALSE)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VLOOKUP(WP843,$A$879:$F$2635,6,FALSE)</f>
        <v>91</v>
      </c>
      <c r="WT843" s="179" t="s">
        <v>69</v>
      </c>
      <c r="WU843" s="10">
        <f>WS843*1.1</f>
        <v>100.10000000000001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VLOOKUP(WY843,$A$879:$F$2635,6,FALSE)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VLOOKUP(XH843,$A$879:$F$2635,6,FALSE)</f>
        <v>55</v>
      </c>
      <c r="XL843" s="179" t="s">
        <v>69</v>
      </c>
      <c r="XM843" s="10">
        <f>XK843*1.1</f>
        <v>60.500000000000007</v>
      </c>
      <c r="XO843" s="239"/>
      <c r="XP843" s="179" t="s">
        <v>104</v>
      </c>
      <c r="XQ843" s="360" t="s">
        <v>1993</v>
      </c>
      <c r="XS843" s="180"/>
      <c r="XT843" s="180">
        <f>VLOOKUP(XQ843,$A$879:$F$2635,6,FALSE)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VLOOKUP(XZ843,$A$879:$F$2635,6,FALSE)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VLOOKUP(YI843,$A$879:$F$2635,6,FALSE)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VLOOKUP(YR843,$A$879:$F$2635,6,FALSE)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VLOOKUP(ZA843,$A$879:$F$2635,6,FALSE)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VLOOKUP(ZJ843,$A$879:$F$2635,6,FALSE)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VLOOKUP(ZS843,$A$879:$F$2635,6,FALSE)</f>
        <v>147</v>
      </c>
      <c r="ZW843" s="179" t="s">
        <v>69</v>
      </c>
      <c r="ZX843" s="10">
        <f>ZV843*1.1</f>
        <v>161.70000000000002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VLOOKUP(AAB843,$A$879:$F$2635,6,FALSE)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VLOOKUP(AAK843,$A$879:$F$2635,6,FALSE)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VLOOKUP(AAT843,$A$879:$F$2635,6,FALSE)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VLOOKUP(ABC843,$A$879:$F$2635,6,FALSE)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VLOOKUP(ABL843,$A$879:$F$2635,6,FALSE)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VLOOKUP(ABU843,$A$879:$F$2635,6,FALSE)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VLOOKUP(ACD843,$A$879:$F$2635,6,FALSE)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VLOOKUP(ACM843,$A$879:$F$2635,6,FALSE)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VLOOKUP(ACV843,$A$879:$F$2635,6,FALSE)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VLOOKUP(ADE843,$A$879:$F$2635,6,FALSE)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VLOOKUP(ADN843,$A$879:$F$2635,6,FALSE)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VLOOKUP(ADW843,$A$879:$F$2635,6,FALSE)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VLOOKUP(AEF843,$A$879:$F$2635,6,FALSE)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VLOOKUP(AEO843,$A$879:$F$2635,6,FALSE)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VLOOKUP(AEX843,$A$879:$F$2635,6,FALSE)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VLOOKUP(AFG843,$A$879:$F$2635,6,FALSE)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VLOOKUP(AFP843,$A$879:$F$2635,6,FALSE)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VLOOKUP(AFY843,$A$879:$F$2635,6,FALSE)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VLOOKUP(AGH843,$A$879:$F$2635,6,FALSE)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VLOOKUP(AGQ843,$A$879:$F$2635,6,FALSE)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VLOOKUP(AGZ843,$A$879:$F$2635,6,FALSE)</f>
        <v>55</v>
      </c>
      <c r="AHD843" s="179" t="s">
        <v>69</v>
      </c>
      <c r="AHE843" s="10">
        <f>AHC843*1.1</f>
        <v>60.500000000000007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VLOOKUP(AHI843,$A$879:$F$2635,6,FALSE)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VLOOKUP(AHR843,$A$879:$F$2635,6,FALSE)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VLOOKUP(AIA843,$A$879:$F$2635,6,FALSE)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VLOOKUP(AIJ843,$A$879:$F$2635,6,FALSE)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VLOOKUP(AIS843,$A$879:$F$2635,6,FALSE)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VLOOKUP(AJB843,$A$879:$F$2635,6,FALSE)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VLOOKUP(AJK843,$A$879:$F$2635,6,FALSE)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VLOOKUP(AJT843,$A$879:$F$2635,6,FALSE)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VLOOKUP(AKC843,$A$879:$F$2635,6,FALSE)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VLOOKUP(AKL843,$A$879:$F$2635,6,FALSE)</f>
        <v>55</v>
      </c>
      <c r="AKP843" s="179" t="s">
        <v>69</v>
      </c>
      <c r="AKQ843" s="10">
        <f>AKO843*1.1</f>
        <v>60.500000000000007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VLOOKUP(AKU843,$A$879:$F$2635,6,FALSE)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VLOOKUP(ALD843,$A$879:$F$2635,6,FALSE)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VLOOKUP(ALM843,$A$879:$F$2635,6,FALSE)</f>
        <v>130</v>
      </c>
      <c r="ALQ843" s="179" t="s">
        <v>69</v>
      </c>
      <c r="ALR843" s="10">
        <f>ALP843*1.1</f>
        <v>143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VLOOKUP(ALV843,$A$879:$F$2635,6,FALSE)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VLOOKUP(AME843,$A$879:$F$2635,6,FALSE)</f>
        <v>75</v>
      </c>
      <c r="AMI843" s="179" t="s">
        <v>69</v>
      </c>
      <c r="AMJ843" s="10">
        <f>AMH843*1.1</f>
        <v>82.5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VLOOKUP(AMN843,$A$879:$F$2635,6,FALSE)</f>
        <v>147</v>
      </c>
      <c r="AMR843" s="179" t="s">
        <v>69</v>
      </c>
      <c r="AMS843" s="10">
        <f>AMQ843*1.1</f>
        <v>161.70000000000002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VLOOKUP(AMW843,$A$879:$F$2635,6,FALSE)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VLOOKUP(ANF843,$A$879:$F$2635,6,FALSE)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VLOOKUP(ANO843,$A$879:$F$2635,6,FALSE)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VLOOKUP(ANX843,$A$879:$F$2635,6,FALSE)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VLOOKUP(AOG843,$A$879:$F$2635,6,FALSE)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VLOOKUP(AOP843,$A$879:$F$2635,6,FALSE)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VLOOKUP(AOY843,$A$879:$F$2635,6,FALSE)</f>
        <v>9</v>
      </c>
      <c r="APC843" s="179" t="s">
        <v>69</v>
      </c>
      <c r="APD843" s="10">
        <f>APB843*1.1</f>
        <v>9.9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VLOOKUP(APH843,$A$879:$F$2635,6,FALSE)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VLOOKUP(APQ843,$A$879:$F$2635,6,FALSE)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VLOOKUP(APZ843,$A$879:$F$2635,6,FALSE)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VLOOKUP(AQI843,$A$879:$F$2635,6,FALSE)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VLOOKUP(AQR843,$A$879:$F$2635,6,FALSE)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VLOOKUP(ARA843,$A$879:$F$2635,6,FALSE)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VLOOKUP(ARJ843,$A$879:$F$2635,6,FALSE)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VLOOKUP(ARS843,$A$879:$F$2635,6,FALSE)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VLOOKUP(ASB843,$A$879:$F$2635,6,FALSE)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VLOOKUP(ASK843,$A$879:$F$2635,6,FALSE)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VLOOKUP(AST843,$A$879:$F$2635,6,FALSE)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VLOOKUP(ATC843,$A$879:$F$2635,6,FALSE)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VLOOKUP(ATL843,$A$879:$F$2635,6,FALSE)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VLOOKUP(ATU843,$A$879:$F$2635,6,FALSE)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VLOOKUP(AUD843,$A$879:$F$2635,6,FALSE)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VLOOKUP(AUM843,$A$879:$F$2635,6,FALSE)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VLOOKUP(AUV843,$A$879:$F$2635,6,FALSE)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VLOOKUP(AVE843,$A$879:$F$2635,6,FALSE)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VLOOKUP(AVN843,$A$879:$F$2635,6,FALSE)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VLOOKUP(AVW843,$A$879:$F$2635,6,FALSE)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VLOOKUP(AWF843,$A$879:$F$2635,6,FALSE)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VLOOKUP(AWO843,$A$879:$F$2635,6,FALSE)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VLOOKUP(AWX843,$A$879:$F$2635,6,FALSE)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VLOOKUP(AXG843,$A$879:$F$2635,6,FALSE)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VLOOKUP(AXP843,$A$879:$F$2635,6,FALSE)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3104</v>
      </c>
      <c r="AYA843" s="180"/>
      <c r="AYB843" s="180">
        <f>VLOOKUP(AXY843,$A$879:$F$2635,6,FALSE)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VLOOKUP(AYH843,$A$879:$F$2635,6,FALSE)</f>
        <v>136</v>
      </c>
      <c r="AYL843" s="179" t="s">
        <v>69</v>
      </c>
      <c r="AYM843" s="10">
        <f>AYK843*1.1</f>
        <v>149.60000000000002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VLOOKUP(AYQ843,$A$879:$F$2635,6,FALSE)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VLOOKUP(AYZ843,$A$879:$F$2635,6,FALSE)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VLOOKUP(AZI843,$A$879:$F$2635,6,FALSE)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VLOOKUP(AZR843,$A$879:$F$2635,6,FALSE)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VLOOKUP(BAA843,$A$879:$F$2635,6,FALSE)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VLOOKUP(BAJ843,$A$879:$F$2635,6,FALSE)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VLOOKUP(BAS843,$A$879:$F$2635,6,FALSE)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VLOOKUP(BBB843,$A$879:$F$2635,6,FALSE)</f>
        <v>147</v>
      </c>
      <c r="BBF843" s="179" t="s">
        <v>69</v>
      </c>
      <c r="BBG843" s="10">
        <f>BBE843*1.1</f>
        <v>161.70000000000002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VLOOKUP(BBK843,$A$879:$F$2635,6,FALSE)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3441</v>
      </c>
      <c r="BBV843" s="180"/>
      <c r="BBW843" s="180">
        <f>VLOOKUP(BBT843,$A$879:$F$2635,6,FALSE)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VLOOKUP(BCC843,$A$879:$F$2635,6,FALSE)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VLOOKUP(BCL843,$A$879:$F$2635,6,FALSE)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VLOOKUP(BCU843,$A$879:$F$2635,6,FALSE)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VLOOKUP(BDD843,$A$879:$F$2635,6,FALSE)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VLOOKUP(BDM843,$A$879:$F$2635,6,FALSE)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VLOOKUP(BDV843,$A$879:$F$2635,6,FALSE)</f>
        <v>129</v>
      </c>
      <c r="BDZ843" s="179" t="s">
        <v>69</v>
      </c>
      <c r="BEA843" s="10">
        <f>BDY843*1.1</f>
        <v>141.9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VLOOKUP(BEE843,$A$879:$F$2635,6,FALSE)</f>
        <v>9</v>
      </c>
      <c r="BEI843" s="179" t="s">
        <v>69</v>
      </c>
      <c r="BEJ843" s="10">
        <f>BEH843*1.1</f>
        <v>9.9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VLOOKUP(BEN843,$A$879:$F$2635,6,FALSE)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VLOOKUP(BEW843,$A$879:$F$2635,6,FALSE)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VLOOKUP(BFF843,$A$879:$F$2635,6,FALSE)</f>
        <v>129</v>
      </c>
      <c r="BFJ843" s="179" t="s">
        <v>69</v>
      </c>
      <c r="BFK843" s="10">
        <f>BFI843*1.1</f>
        <v>141.9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VLOOKUP(BFO843,$A$879:$F$2635,6,FALSE)</f>
        <v>91</v>
      </c>
      <c r="BFS843" s="179" t="s">
        <v>69</v>
      </c>
      <c r="BFT843" s="10">
        <f>BFR843*1.1</f>
        <v>100.10000000000001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VLOOKUP(BFX843,$A$879:$F$2635,6,FALSE)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VLOOKUP(BGG843,$A$879:$F$2635,6,FALSE)</f>
        <v>95</v>
      </c>
      <c r="BGK843" s="179" t="s">
        <v>69</v>
      </c>
      <c r="BGL843" s="10">
        <f>BGJ843*1.1</f>
        <v>104.50000000000001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VLOOKUP(BGP843,$A$879:$F$2635,6,FALSE)</f>
        <v>91</v>
      </c>
      <c r="BGT843" s="179" t="s">
        <v>69</v>
      </c>
      <c r="BGU843" s="10">
        <f>BGS843*1.1</f>
        <v>100.10000000000001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VLOOKUP(BGY843,$A$879:$F$2635,6,FALSE)</f>
        <v>130</v>
      </c>
      <c r="BHC843" s="179" t="s">
        <v>69</v>
      </c>
      <c r="BHD843" s="10">
        <f>BHB843*1.1</f>
        <v>143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746.1</v>
      </c>
      <c r="I844" s="233"/>
      <c r="J844" s="179"/>
      <c r="K844" s="436"/>
      <c r="M844" s="179"/>
      <c r="N844" s="179"/>
      <c r="O844" s="179"/>
      <c r="P844" s="10"/>
      <c r="Q844" s="10">
        <f>SUM(P839:P843)</f>
        <v>520.5</v>
      </c>
      <c r="R844" s="233"/>
      <c r="S844" s="179"/>
      <c r="T844" s="436"/>
      <c r="V844" s="179"/>
      <c r="W844" s="179"/>
      <c r="X844" s="179"/>
      <c r="Y844" s="10"/>
      <c r="Z844" s="10">
        <f>SUM(Y839:Y843)</f>
        <v>595.1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649.70000000000005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647.4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753.2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530.6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480.80000000000007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690.1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451.1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428.6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379.6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513.80000000000007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546.19999999999993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428.8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526.6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683.3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514.59999999999991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279.5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431.59999999999997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768.5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650.4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453.59999999999997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633.59999999999991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840.40000000000009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594.4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871.80000000000007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484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703.09999999999991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613.5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572.4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658.2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557.6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643.6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395.69999999999993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457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652.40000000000009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810.69999999999993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360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653.19999999999993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427.80000000000007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379.4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646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484.7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639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512.20000000000005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214.3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693.1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742.8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490.2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460.09999999999997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652.40000000000009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598.5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316.2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566.9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690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351.2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767.8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600.29999999999995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524.70000000000005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350.79999999999995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753.3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650.30000000000007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503.5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838.4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538.79999999999995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355.5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671.8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306.89999999999998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479.90000000000003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357.09999999999997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522.69999999999993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535.50000000000011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587.1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676.6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447.5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613.19999999999993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694.80000000000007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533.70000000000005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593.69999999999993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726.19999999999993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493.7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827.90000000000009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460.6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365.6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542.79999999999995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901.09999999999991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762.9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597.6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597.6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724.59999999999991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682.9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818.90000000000009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529.9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672.4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421.2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617.1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516.4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378.40000000000003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640.29999999999995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622.79999999999995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497.3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690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683.90000000000009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565.9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445.50000000000006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486.59999999999997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635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655.40000000000009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390.8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715.19999999999993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555.90000000000009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726.8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527.6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738.4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501.59999999999997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723.5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762.4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680.19999999999993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631.19999999999993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546.29999999999995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478.29999999999995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323.59999999999997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530.6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576.09999999999991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399.6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281.60000000000002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442.5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296.60000000000002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515.6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VLOOKUP(B845,$A$879:$F$2635,6,FALSE)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VLOOKUP(K845,$A$879:$F$2635,6,FALSE)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VLOOKUP(T845,$A$879:$F$2635,6,FALSE)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VLOOKUP(AC845,$A$879:$F$2635,6,FALSE)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VLOOKUP(AL845,$A$879:$F$2635,6,FALSE)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VLOOKUP(AU845,$A$879:$F$2635,6,FALSE)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3325</v>
      </c>
      <c r="BF845" s="248">
        <f>IF(BE845="Kopman",1.9,1)</f>
        <v>1</v>
      </c>
      <c r="BG845" s="180">
        <f>VLOOKUP(BD845,$A$879:$F$2635,6,FALSE)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VLOOKUP(BM845,$A$879:$F$2635,6,FALSE)</f>
        <v>131</v>
      </c>
      <c r="BQ845" s="179" t="s">
        <v>61</v>
      </c>
      <c r="BR845" s="10">
        <f>BP845*1.5*BO845</f>
        <v>196.5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VLOOKUP(BV845,$A$879:$F$2635,6,FALSE)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VLOOKUP(CE845,$A$879:$F$2635,6,FALSE)</f>
        <v>15</v>
      </c>
      <c r="CI845" s="179" t="s">
        <v>61</v>
      </c>
      <c r="CJ845" s="10">
        <f>CH845*1.5*CG845</f>
        <v>22.5</v>
      </c>
      <c r="CK845" s="10"/>
      <c r="CL845" s="233"/>
      <c r="CM845" s="179" t="s">
        <v>105</v>
      </c>
      <c r="CN845" s="360" t="s">
        <v>3325</v>
      </c>
      <c r="CP845" s="248">
        <f>IF(CO845="Kopman",1.9,1)</f>
        <v>1</v>
      </c>
      <c r="CQ845" s="180">
        <f>VLOOKUP(CN845,$A$879:$F$2635,6,FALSE)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VLOOKUP(CW845,$A$879:$F$2635,6,FALSE)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VLOOKUP(DF845,$A$879:$F$2635,6,FALSE)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VLOOKUP(DO845,$A$879:$F$2635,6,FALSE)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VLOOKUP(DX845,$A$879:$F$2635,6,FALSE)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VLOOKUP(EG845,$A$879:$F$2635,6,FALSE)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VLOOKUP(EP845,$A$879:$F$2635,6,FALSE)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VLOOKUP(EY845,$A$879:$F$2635,6,FALSE)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VLOOKUP(FH845,$A$879:$F$2635,6,FALSE)</f>
        <v>4</v>
      </c>
      <c r="FL845" s="179" t="s">
        <v>61</v>
      </c>
      <c r="FM845" s="10">
        <f>FK845*1.5*FJ845</f>
        <v>6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VLOOKUP(FQ845,$A$879:$F$2635,6,FALSE)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VLOOKUP(FZ845,$A$879:$F$2635,6,FALSE)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VLOOKUP(GI845,$A$879:$F$2635,6,FALSE)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VLOOKUP(GR845,$A$879:$F$2635,6,FALSE)</f>
        <v>191</v>
      </c>
      <c r="GV845" s="179" t="s">
        <v>61</v>
      </c>
      <c r="GW845" s="10">
        <f>GU845*1.5*GT845</f>
        <v>286.5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VLOOKUP(HA845,$A$879:$F$2635,6,FALSE)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VLOOKUP(HJ845,$A$879:$F$2635,6,FALSE)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3325</v>
      </c>
      <c r="HU845" s="248">
        <f>IF(HT845="Kopman",1.9,1)</f>
        <v>1</v>
      </c>
      <c r="HV845" s="180">
        <f>VLOOKUP(HS845,$A$879:$F$2635,6,FALSE)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VLOOKUP(IB845,$A$879:$F$2635,6,FALSE)</f>
        <v>88</v>
      </c>
      <c r="IF845" s="179" t="s">
        <v>61</v>
      </c>
      <c r="IG845" s="10">
        <f>IE845*1.5*ID845</f>
        <v>132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VLOOKUP(IK845,$A$879:$F$2635,6,FALSE)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VLOOKUP(IT845,$A$879:$F$2635,6,FALSE)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VLOOKUP(JC845,$A$879:$F$2635,6,FALSE)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3325</v>
      </c>
      <c r="JN845" s="248">
        <f>IF(JM845="Kopman",1.9,1)</f>
        <v>1</v>
      </c>
      <c r="JO845" s="180">
        <f>VLOOKUP(JL845,$A$879:$F$2635,6,FALSE)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VLOOKUP(JU845,$A$879:$F$2635,6,FALSE)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VLOOKUP(KD845,$A$879:$F$2635,6,FALSE)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VLOOKUP(KM845,$A$879:$F$2635,6,FALSE)</f>
        <v>191</v>
      </c>
      <c r="KQ845" s="179" t="s">
        <v>61</v>
      </c>
      <c r="KR845" s="10">
        <f>KP845*1.5*KO845</f>
        <v>286.5</v>
      </c>
      <c r="KS845" s="10"/>
      <c r="KT845" s="233"/>
      <c r="KU845" s="179" t="s">
        <v>105</v>
      </c>
      <c r="KV845" s="360" t="s">
        <v>3325</v>
      </c>
      <c r="KX845" s="248">
        <f>IF(KW845="Kopman",1.9,1)</f>
        <v>1</v>
      </c>
      <c r="KY845" s="180">
        <f>VLOOKUP(KV845,$A$879:$F$2635,6,FALSE)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VLOOKUP(LE845,$A$879:$F$2635,6,FALSE)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VLOOKUP(LN845,$A$879:$F$2635,6,FALSE)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VLOOKUP(LW845,$A$879:$F$2635,6,FALSE)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3325</v>
      </c>
      <c r="MH845" s="248">
        <f>IF(MG845="Kopman",1.9,1)</f>
        <v>1</v>
      </c>
      <c r="MI845" s="180">
        <f>VLOOKUP(MF845,$A$879:$F$2635,6,FALSE)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VLOOKUP(MO845,$A$879:$F$2635,6,FALSE)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VLOOKUP(MX845,$A$879:$F$2635,6,FALSE)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VLOOKUP(NG845,$A$879:$F$2635,6,FALSE)</f>
        <v>42</v>
      </c>
      <c r="NK845" s="179" t="s">
        <v>61</v>
      </c>
      <c r="NL845" s="10">
        <f>NJ845*1.5*NI845</f>
        <v>63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VLOOKUP(NP845,$A$879:$F$2635,6,FALSE)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VLOOKUP(NY845,$A$879:$F$2635,6,FALSE)</f>
        <v>42</v>
      </c>
      <c r="OC845" s="179" t="s">
        <v>61</v>
      </c>
      <c r="OD845" s="10">
        <f>OB845*1.5*OA845</f>
        <v>63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VLOOKUP(OH845,$A$879:$F$2635,6,FALSE)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VLOOKUP(OQ845,$A$879:$F$2635,6,FALSE)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VLOOKUP(OZ845,$A$879:$F$2635,6,FALSE)</f>
        <v>191</v>
      </c>
      <c r="PD845" s="179" t="s">
        <v>61</v>
      </c>
      <c r="PE845" s="10">
        <f>PC845*1.5*PB845</f>
        <v>286.5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VLOOKUP(PI845,$A$879:$F$2635,6,FALSE)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VLOOKUP(PR845,$A$879:$F$2635,6,FALSE)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VLOOKUP(QA845,$A$879:$F$2635,6,FALSE)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VLOOKUP(QJ845,$A$879:$F$2635,6,FALSE)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VLOOKUP(QS845,$A$879:$F$2635,6,FALSE)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2986</v>
      </c>
      <c r="RD845" s="248">
        <f>IF(RC845="Kopman",1.9,1)</f>
        <v>1</v>
      </c>
      <c r="RE845" s="180">
        <f>VLOOKUP(RB845,$A$879:$F$2635,6,FALSE)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3129</v>
      </c>
      <c r="RM845" s="248">
        <f>IF(RL845="Kopman",1.9,1)</f>
        <v>1</v>
      </c>
      <c r="RN845" s="180">
        <f>VLOOKUP(RK845,$A$879:$F$2635,6,FALSE)</f>
        <v>3</v>
      </c>
      <c r="RO845" s="179" t="s">
        <v>61</v>
      </c>
      <c r="RP845" s="10">
        <f>RN845*1.5*RM845</f>
        <v>4.5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VLOOKUP(RT845,$A$879:$F$2635,6,FALSE)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VLOOKUP(SC845,$A$879:$F$2635,6,FALSE)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VLOOKUP(SL845,$A$879:$F$2635,6,FALSE)</f>
        <v>88</v>
      </c>
      <c r="SP845" s="179" t="s">
        <v>61</v>
      </c>
      <c r="SQ845" s="10">
        <f>SO845*1.5*SN845</f>
        <v>132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VLOOKUP(SU845,$A$879:$F$2635,6,FALSE)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VLOOKUP(TD845,$A$879:$F$2635,6,FALSE)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VLOOKUP(TM845,$A$879:$F$2635,6,FALSE)</f>
        <v>21</v>
      </c>
      <c r="TQ845" s="179" t="s">
        <v>61</v>
      </c>
      <c r="TR845" s="10">
        <f>TP845*1.5*TO845</f>
        <v>59.849999999999994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VLOOKUP(TV845,$A$879:$F$2635,6,FALSE)</f>
        <v>42</v>
      </c>
      <c r="TZ845" s="179" t="s">
        <v>61</v>
      </c>
      <c r="UA845" s="10">
        <f>TY845*1.5*TX845</f>
        <v>63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VLOOKUP(UE845,$A$879:$F$2635,6,FALSE)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VLOOKUP(UN845,$A$879:$F$2635,6,FALSE)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VLOOKUP(UW845,$A$879:$F$2635,6,FALSE)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VLOOKUP(VF845,$A$879:$F$2635,6,FALSE)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3325</v>
      </c>
      <c r="VQ845" s="248">
        <f>IF(VP845="Kopman",1.9,1)</f>
        <v>1</v>
      </c>
      <c r="VR845" s="180">
        <f>VLOOKUP(VO845,$A$879:$F$2635,6,FALSE)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VLOOKUP(VX845,$A$879:$F$2635,6,FALSE)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VLOOKUP(WG845,$A$879:$F$2635,6,FALSE)</f>
        <v>42</v>
      </c>
      <c r="WK845" s="179" t="s">
        <v>61</v>
      </c>
      <c r="WL845" s="10">
        <f>WJ845*1.5*WI845</f>
        <v>63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VLOOKUP(WP845,$A$879:$F$2635,6,FALSE)</f>
        <v>42</v>
      </c>
      <c r="WT845" s="179" t="s">
        <v>61</v>
      </c>
      <c r="WU845" s="10">
        <f>WS845*1.5*WR845</f>
        <v>63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VLOOKUP(WY845,$A$879:$F$2635,6,FALSE)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0" t="s">
        <v>3325</v>
      </c>
      <c r="XJ845" s="248">
        <f>IF(XI845="Kopman",1.9,1)</f>
        <v>1</v>
      </c>
      <c r="XK845" s="180">
        <f>VLOOKUP(XH845,$A$879:$F$2635,6,FALSE)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VLOOKUP(XQ845,$A$879:$F$2635,6,FALSE)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VLOOKUP(XZ845,$A$879:$F$2635,6,FALSE)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VLOOKUP(YI845,$A$879:$F$2635,6,FALSE)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VLOOKUP(YR845,$A$879:$F$2635,6,FALSE)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VLOOKUP(ZA845,$A$879:$F$2635,6,FALSE)</f>
        <v>140</v>
      </c>
      <c r="ZE845" s="179" t="s">
        <v>61</v>
      </c>
      <c r="ZF845" s="10">
        <f>ZD845*1.5*ZC845</f>
        <v>210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VLOOKUP(ZJ845,$A$879:$F$2635,6,FALSE)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VLOOKUP(ZS845,$A$879:$F$2635,6,FALSE)</f>
        <v>103</v>
      </c>
      <c r="ZW845" s="179" t="s">
        <v>61</v>
      </c>
      <c r="ZX845" s="10">
        <f>ZV845*1.5*ZU845</f>
        <v>154.5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VLOOKUP(AAB845,$A$879:$F$2635,6,FALSE)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VLOOKUP(AAK845,$A$879:$F$2635,6,FALSE)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VLOOKUP(AAT845,$A$879:$F$2635,6,FALSE)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VLOOKUP(ABC845,$A$879:$F$2635,6,FALSE)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VLOOKUP(ABL845,$A$879:$F$2635,6,FALSE)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VLOOKUP(ABU845,$A$879:$F$2635,6,FALSE)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VLOOKUP(ACD845,$A$879:$F$2635,6,FALSE)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VLOOKUP(ACM845,$A$879:$F$2635,6,FALSE)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VLOOKUP(ACV845,$A$879:$F$2635,6,FALSE)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VLOOKUP(ADE845,$A$879:$F$2635,6,FALSE)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VLOOKUP(ADN845,$A$879:$F$2635,6,FALSE)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VLOOKUP(ADW845,$A$879:$F$2635,6,FALSE)</f>
        <v>1</v>
      </c>
      <c r="AEA845" s="179" t="s">
        <v>61</v>
      </c>
      <c r="AEB845" s="10">
        <f>ADZ845*1.5*ADY845</f>
        <v>1.5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VLOOKUP(AEF845,$A$879:$F$2635,6,FALSE)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VLOOKUP(AEO845,$A$879:$F$2635,6,FALSE)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VLOOKUP(AEX845,$A$879:$F$2635,6,FALSE)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VLOOKUP(AFG845,$A$879:$F$2635,6,FALSE)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VLOOKUP(AFP845,$A$879:$F$2635,6,FALSE)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VLOOKUP(AFY845,$A$879:$F$2635,6,FALSE)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VLOOKUP(AGH845,$A$879:$F$2635,6,FALSE)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VLOOKUP(AGQ845,$A$879:$F$2635,6,FALSE)</f>
        <v>60</v>
      </c>
      <c r="AGU845" s="179" t="s">
        <v>61</v>
      </c>
      <c r="AGV845" s="10">
        <f>AGT845*1.5*AGS845</f>
        <v>90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VLOOKUP(AGZ845,$A$879:$F$2635,6,FALSE)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VLOOKUP(AHI845,$A$879:$F$2635,6,FALSE)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VLOOKUP(AHR845,$A$879:$F$2635,6,FALSE)</f>
        <v>68</v>
      </c>
      <c r="AHV845" s="179" t="s">
        <v>61</v>
      </c>
      <c r="AHW845" s="10">
        <f>AHU845*1.5*AHT845</f>
        <v>102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VLOOKUP(AIA845,$A$879:$F$2635,6,FALSE)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2986</v>
      </c>
      <c r="AIL845" s="248">
        <f>IF(AIK845="Kopman",1.9,1)</f>
        <v>1</v>
      </c>
      <c r="AIM845" s="180">
        <f>VLOOKUP(AIJ845,$A$879:$F$2635,6,FALSE)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VLOOKUP(AIS845,$A$879:$F$2635,6,FALSE)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VLOOKUP(AJB845,$A$879:$F$2635,6,FALSE)</f>
        <v>78</v>
      </c>
      <c r="AJF845" s="179" t="s">
        <v>61</v>
      </c>
      <c r="AJG845" s="10">
        <f>AJE845*1.5*AJD845</f>
        <v>117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VLOOKUP(AJK845,$A$879:$F$2635,6,FALSE)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VLOOKUP(AJT845,$A$879:$F$2635,6,FALSE)</f>
        <v>48</v>
      </c>
      <c r="AJX845" s="179" t="s">
        <v>61</v>
      </c>
      <c r="AJY845" s="10">
        <f>AJW845*1.5*AJV845</f>
        <v>72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VLOOKUP(AKC845,$A$879:$F$2635,6,FALSE)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VLOOKUP(AKL845,$A$879:$F$2635,6,FALSE)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VLOOKUP(AKU845,$A$879:$F$2635,6,FALSE)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VLOOKUP(ALD845,$A$879:$F$2635,6,FALSE)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VLOOKUP(ALM845,$A$879:$F$2635,6,FALSE)</f>
        <v>25</v>
      </c>
      <c r="ALQ845" s="179" t="s">
        <v>61</v>
      </c>
      <c r="ALR845" s="10">
        <f>ALP845*1.5*ALO845</f>
        <v>37.5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VLOOKUP(ALV845,$A$879:$F$2635,6,FALSE)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VLOOKUP(AME845,$A$879:$F$2635,6,FALSE)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3325</v>
      </c>
      <c r="AMP845" s="248">
        <f>IF(AMO845="Kopman",1.9,1)</f>
        <v>1</v>
      </c>
      <c r="AMQ845" s="180">
        <f>VLOOKUP(AMN845,$A$879:$F$2635,6,FALSE)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VLOOKUP(AMW845,$A$879:$F$2635,6,FALSE)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VLOOKUP(ANF845,$A$879:$F$2635,6,FALSE)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VLOOKUP(ANO845,$A$879:$F$2635,6,FALSE)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VLOOKUP(ANX845,$A$879:$F$2635,6,FALSE)</f>
        <v>88</v>
      </c>
      <c r="AOB845" s="179" t="s">
        <v>61</v>
      </c>
      <c r="AOC845" s="10">
        <f>AOA845*1.5*ANZ845</f>
        <v>132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VLOOKUP(AOG845,$A$879:$F$2635,6,FALSE)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VLOOKUP(AOP845,$A$879:$F$2635,6,FALSE)</f>
        <v>93</v>
      </c>
      <c r="AOT845" s="179" t="s">
        <v>61</v>
      </c>
      <c r="AOU845" s="10">
        <f>AOS845*1.5*AOR845</f>
        <v>139.5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VLOOKUP(AOY845,$A$879:$F$2635,6,FALSE)</f>
        <v>131</v>
      </c>
      <c r="APC845" s="179" t="s">
        <v>61</v>
      </c>
      <c r="APD845" s="10">
        <f>APB845*1.5*APA845</f>
        <v>196.5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VLOOKUP(APH845,$A$879:$F$2635,6,FALSE)</f>
        <v>4</v>
      </c>
      <c r="APL845" s="179" t="s">
        <v>61</v>
      </c>
      <c r="APM845" s="10">
        <f>APK845*1.5*APJ845</f>
        <v>6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VLOOKUP(APQ845,$A$879:$F$2635,6,FALSE)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VLOOKUP(APZ845,$A$879:$F$2635,6,FALSE)</f>
        <v>88</v>
      </c>
      <c r="AQD845" s="179" t="s">
        <v>61</v>
      </c>
      <c r="AQE845" s="10">
        <f>AQC845*1.5*AQB845</f>
        <v>132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VLOOKUP(AQI845,$A$879:$F$2635,6,FALSE)</f>
        <v>88</v>
      </c>
      <c r="AQM845" s="179" t="s">
        <v>61</v>
      </c>
      <c r="AQN845" s="10">
        <f>AQL845*1.5*AQK845</f>
        <v>132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VLOOKUP(AQR845,$A$879:$F$2635,6,FALSE)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VLOOKUP(ARA845,$A$879:$F$2635,6,FALSE)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VLOOKUP(ARJ845,$A$879:$F$2635,6,FALSE)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VLOOKUP(ARS845,$A$879:$F$2635,6,FALSE)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VLOOKUP(ASB845,$A$879:$F$2635,6,FALSE)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VLOOKUP(ASK845,$A$879:$F$2635,6,FALSE)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3325</v>
      </c>
      <c r="ASV845" s="248">
        <f>IF(ASU845="Kopman",1.9,1)</f>
        <v>1</v>
      </c>
      <c r="ASW845" s="180">
        <f>VLOOKUP(AST845,$A$879:$F$2635,6,FALSE)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VLOOKUP(ATC845,$A$879:$F$2635,6,FALSE)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VLOOKUP(ATL845,$A$879:$F$2635,6,FALSE)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VLOOKUP(ATU845,$A$879:$F$2635,6,FALSE)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VLOOKUP(AUD845,$A$879:$F$2635,6,FALSE)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VLOOKUP(AUM845,$A$879:$F$2635,6,FALSE)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VLOOKUP(AUV845,$A$879:$F$2635,6,FALSE)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VLOOKUP(AVE845,$A$879:$F$2635,6,FALSE)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VLOOKUP(AVN845,$A$879:$F$2635,6,FALSE)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VLOOKUP(AVW845,$A$879:$F$2635,6,FALSE)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VLOOKUP(AWF845,$A$879:$F$2635,6,FALSE)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VLOOKUP(AWO845,$A$879:$F$2635,6,FALSE)</f>
        <v>131</v>
      </c>
      <c r="AWS845" s="179" t="s">
        <v>61</v>
      </c>
      <c r="AWT845" s="10">
        <f>AWR845*1.5*AWQ845</f>
        <v>196.5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VLOOKUP(AWX845,$A$879:$F$2635,6,FALSE)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VLOOKUP(AXG845,$A$879:$F$2635,6,FALSE)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VLOOKUP(AXP845,$A$879:$F$2635,6,FALSE)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VLOOKUP(AXY845,$A$879:$F$2635,6,FALSE)</f>
        <v>103</v>
      </c>
      <c r="AYC845" s="179" t="s">
        <v>61</v>
      </c>
      <c r="AYD845" s="10">
        <f>AYB845*1.5*AYA845</f>
        <v>154.5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VLOOKUP(AYH845,$A$879:$F$2635,6,FALSE)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VLOOKUP(AYQ845,$A$879:$F$2635,6,FALSE)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VLOOKUP(AYZ845,$A$879:$F$2635,6,FALSE)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VLOOKUP(AZI845,$A$879:$F$2635,6,FALSE)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VLOOKUP(AZR845,$A$879:$F$2635,6,FALSE)</f>
        <v>31</v>
      </c>
      <c r="AZV845" s="179" t="s">
        <v>61</v>
      </c>
      <c r="AZW845" s="10">
        <f>AZU845*1.5*AZT845</f>
        <v>46.5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VLOOKUP(BAA845,$A$879:$F$2635,6,FALSE)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VLOOKUP(BAJ845,$A$879:$F$2635,6,FALSE)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VLOOKUP(BAS845,$A$879:$F$2635,6,FALSE)</f>
        <v>88</v>
      </c>
      <c r="BAW845" s="179" t="s">
        <v>61</v>
      </c>
      <c r="BAX845" s="10">
        <f>BAV845*1.5*BAU845</f>
        <v>132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VLOOKUP(BBB845,$A$879:$F$2635,6,FALSE)</f>
        <v>88</v>
      </c>
      <c r="BBF845" s="179" t="s">
        <v>61</v>
      </c>
      <c r="BBG845" s="10">
        <f>BBE845*1.5*BBD845</f>
        <v>132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VLOOKUP(BBK845,$A$879:$F$2635,6,FALSE)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VLOOKUP(BBT845,$A$879:$F$2635,6,FALSE)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VLOOKUP(BCC845,$A$879:$F$2635,6,FALSE)</f>
        <v>78</v>
      </c>
      <c r="BCG845" s="179" t="s">
        <v>61</v>
      </c>
      <c r="BCH845" s="10">
        <f>BCF845*1.5*BCE845</f>
        <v>117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VLOOKUP(BCL845,$A$879:$F$2635,6,FALSE)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2986</v>
      </c>
      <c r="BCW845" s="248">
        <f>IF(BCV845="Kopman",1.9,1)</f>
        <v>1</v>
      </c>
      <c r="BCX845" s="180">
        <f>VLOOKUP(BCU845,$A$879:$F$2635,6,FALSE)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VLOOKUP(BDD845,$A$879:$F$2635,6,FALSE)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VLOOKUP(BDM845,$A$879:$F$2635,6,FALSE)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VLOOKUP(BDV845,$A$879:$F$2635,6,FALSE)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VLOOKUP(BEE845,$A$879:$F$2635,6,FALSE)</f>
        <v>42</v>
      </c>
      <c r="BEI845" s="179" t="s">
        <v>61</v>
      </c>
      <c r="BEJ845" s="10">
        <f>BEH845*1.5*BEG845</f>
        <v>63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VLOOKUP(BEN845,$A$879:$F$2635,6,FALSE)</f>
        <v>78</v>
      </c>
      <c r="BER845" s="179" t="s">
        <v>61</v>
      </c>
      <c r="BES845" s="10">
        <f>BEQ845*1.5*BEP845</f>
        <v>117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VLOOKUP(BEW845,$A$879:$F$2635,6,FALSE)</f>
        <v>93</v>
      </c>
      <c r="BFA845" s="179" t="s">
        <v>61</v>
      </c>
      <c r="BFB845" s="10">
        <f>BEZ845*1.5*BEY845</f>
        <v>139.5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VLOOKUP(BFF845,$A$879:$F$2635,6,FALSE)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VLOOKUP(BFO845,$A$879:$F$2635,6,FALSE)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VLOOKUP(BFX845,$A$879:$F$2635,6,FALSE)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VLOOKUP(BGG845,$A$879:$F$2635,6,FALSE)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VLOOKUP(BGP845,$A$879:$F$2635,6,FALSE)</f>
        <v>4</v>
      </c>
      <c r="BGT845" s="179" t="s">
        <v>61</v>
      </c>
      <c r="BGU845" s="10">
        <f>BGS845*1.5*BGR845</f>
        <v>6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VLOOKUP(BGY845,$A$879:$F$2635,6,FALSE)</f>
        <v>12</v>
      </c>
      <c r="BHC845" s="179" t="s">
        <v>61</v>
      </c>
      <c r="BHD845" s="10">
        <f>BHB845*1.5*BHA845</f>
        <v>18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VLOOKUP(B846,$A$879:$F$2635,6,FALSE)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VLOOKUP(K846,$A$879:$F$2635,6,FALSE)</f>
        <v>42</v>
      </c>
      <c r="O846" s="179" t="s">
        <v>63</v>
      </c>
      <c r="P846" s="10">
        <f>N846*1.4</f>
        <v>58.8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VLOOKUP(T846,$A$879:$F$2635,6,FALSE)</f>
        <v>4</v>
      </c>
      <c r="X846" s="179" t="s">
        <v>63</v>
      </c>
      <c r="Y846" s="10">
        <f>W846*1.4</f>
        <v>5.6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VLOOKUP(AC846,$A$879:$F$2635,6,FALSE)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VLOOKUP(AL846,$A$879:$F$2635,6,FALSE)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VLOOKUP(AU846,$A$879:$F$2635,6,FALSE)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VLOOKUP(BD846,$A$879:$F$2635,6,FALSE)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VLOOKUP(BM846,$A$879:$F$2635,6,FALSE)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VLOOKUP(BV846,$A$879:$F$2635,6,FALSE)</f>
        <v>4</v>
      </c>
      <c r="BZ846" s="179" t="s">
        <v>63</v>
      </c>
      <c r="CA846" s="10">
        <f>BY846*1.4</f>
        <v>5.6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VLOOKUP(CE846,$A$879:$F$2635,6,FALSE)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VLOOKUP(CN846,$A$879:$F$2635,6,FALSE)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VLOOKUP(CW846,$A$879:$F$2635,6,FALSE)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VLOOKUP(DF846,$A$879:$F$2635,6,FALSE)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VLOOKUP(DO846,$A$879:$F$2635,6,FALSE)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VLOOKUP(DX846,$A$879:$F$2635,6,FALSE)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VLOOKUP(EG846,$A$879:$F$2635,6,FALSE)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VLOOKUP(EP846,$A$879:$F$2635,6,FALSE)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VLOOKUP(EY846,$A$879:$F$2635,6,FALSE)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VLOOKUP(FH846,$A$879:$F$2635,6,FALSE)</f>
        <v>131</v>
      </c>
      <c r="FL846" s="179" t="s">
        <v>63</v>
      </c>
      <c r="FM846" s="10">
        <f>FK846*1.4</f>
        <v>183.39999999999998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VLOOKUP(FQ846,$A$879:$F$2635,6,FALSE)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VLOOKUP(FZ846,$A$879:$F$2635,6,FALSE)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VLOOKUP(GI846,$A$879:$F$2635,6,FALSE)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VLOOKUP(GR846,$A$879:$F$2635,6,FALSE)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VLOOKUP(HA846,$A$879:$F$2635,6,FALSE)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VLOOKUP(HJ846,$A$879:$F$2635,6,FALSE)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VLOOKUP(HS846,$A$879:$F$2635,6,FALSE)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VLOOKUP(IB846,$A$879:$F$2635,6,FALSE)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VLOOKUP(IK846,$A$879:$F$2635,6,FALSE)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VLOOKUP(IT846,$A$879:$F$2635,6,FALSE)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VLOOKUP(JC846,$A$879:$F$2635,6,FALSE)</f>
        <v>73</v>
      </c>
      <c r="JG846" s="179" t="s">
        <v>63</v>
      </c>
      <c r="JH846" s="10">
        <f>JF846*1.4</f>
        <v>102.19999999999999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VLOOKUP(JL846,$A$879:$F$2635,6,FALSE)</f>
        <v>88</v>
      </c>
      <c r="JP846" s="179" t="s">
        <v>63</v>
      </c>
      <c r="JQ846" s="10">
        <f>JO846*1.4</f>
        <v>123.19999999999999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VLOOKUP(JU846,$A$879:$F$2635,6,FALSE)</f>
        <v>4</v>
      </c>
      <c r="JY846" s="179" t="s">
        <v>63</v>
      </c>
      <c r="JZ846" s="10">
        <f>JX846*1.4</f>
        <v>5.6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VLOOKUP(KD846,$A$879:$F$2635,6,FALSE)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VLOOKUP(KM846,$A$879:$F$2635,6,FALSE)</f>
        <v>15</v>
      </c>
      <c r="KQ846" s="179" t="s">
        <v>63</v>
      </c>
      <c r="KR846" s="10">
        <f>KP846*1.4</f>
        <v>21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VLOOKUP(KV846,$A$879:$F$2635,6,FALSE)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VLOOKUP(LE846,$A$879:$F$2635,6,FALSE)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VLOOKUP(LN846,$A$879:$F$2635,6,FALSE)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VLOOKUP(LW846,$A$879:$F$2635,6,FALSE)</f>
        <v>4</v>
      </c>
      <c r="MA846" s="179" t="s">
        <v>63</v>
      </c>
      <c r="MB846" s="10">
        <f>LZ846*1.4</f>
        <v>5.6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VLOOKUP(MF846,$A$879:$F$2635,6,FALSE)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VLOOKUP(MO846,$A$879:$F$2635,6,FALSE)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VLOOKUP(MX846,$A$879:$F$2635,6,FALSE)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VLOOKUP(NG846,$A$879:$F$2635,6,FALSE)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VLOOKUP(NP846,$A$879:$F$2635,6,FALSE)</f>
        <v>88</v>
      </c>
      <c r="NT846" s="179" t="s">
        <v>63</v>
      </c>
      <c r="NU846" s="10">
        <f>NS846*1.4</f>
        <v>123.19999999999999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VLOOKUP(NY846,$A$879:$F$2635,6,FALSE)</f>
        <v>131</v>
      </c>
      <c r="OC846" s="179" t="s">
        <v>63</v>
      </c>
      <c r="OD846" s="10">
        <f>OB846*1.4</f>
        <v>183.39999999999998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VLOOKUP(OH846,$A$879:$F$2635,6,FALSE)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VLOOKUP(OQ846,$A$879:$F$2635,6,FALSE)</f>
        <v>68</v>
      </c>
      <c r="OU846" s="179" t="s">
        <v>63</v>
      </c>
      <c r="OV846" s="10">
        <f>OT846*1.4</f>
        <v>95.199999999999989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VLOOKUP(OZ846,$A$879:$F$2635,6,FALSE)</f>
        <v>93</v>
      </c>
      <c r="PD846" s="179" t="s">
        <v>63</v>
      </c>
      <c r="PE846" s="10">
        <f>PC846*1.4</f>
        <v>130.19999999999999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VLOOKUP(PI846,$A$879:$F$2635,6,FALSE)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VLOOKUP(PR846,$A$879:$F$2635,6,FALSE)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VLOOKUP(QA846,$A$879:$F$2635,6,FALSE)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VLOOKUP(QJ846,$A$879:$F$2635,6,FALSE)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VLOOKUP(QS846,$A$879:$F$2635,6,FALSE)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VLOOKUP(RB846,$A$879:$F$2635,6,FALSE)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VLOOKUP(RK846,$A$879:$F$2635,6,FALSE)</f>
        <v>4</v>
      </c>
      <c r="RO846" s="179" t="s">
        <v>63</v>
      </c>
      <c r="RP846" s="10">
        <f>RN846*1.4</f>
        <v>5.6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VLOOKUP(RT846,$A$879:$F$2635,6,FALSE)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VLOOKUP(SC846,$A$879:$F$2635,6,FALSE)</f>
        <v>136</v>
      </c>
      <c r="SG846" s="179" t="s">
        <v>63</v>
      </c>
      <c r="SH846" s="10">
        <f>SF846*1.4</f>
        <v>190.39999999999998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VLOOKUP(SL846,$A$879:$F$2635,6,FALSE)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VLOOKUP(SU846,$A$879:$F$2635,6,FALSE)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VLOOKUP(TD846,$A$879:$F$2635,6,FALSE)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VLOOKUP(TM846,$A$879:$F$2635,6,FALSE)</f>
        <v>42</v>
      </c>
      <c r="TQ846" s="179" t="s">
        <v>63</v>
      </c>
      <c r="TR846" s="10">
        <f>TP846*1.4</f>
        <v>58.8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VLOOKUP(TV846,$A$879:$F$2635,6,FALSE)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VLOOKUP(UE846,$A$879:$F$2635,6,FALSE)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VLOOKUP(UN846,$A$879:$F$2635,6,FALSE)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VLOOKUP(UW846,$A$879:$F$2635,6,FALSE)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VLOOKUP(VF846,$A$879:$F$2635,6,FALSE)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3129</v>
      </c>
      <c r="VQ846" s="180"/>
      <c r="VR846" s="180">
        <f>VLOOKUP(VO846,$A$879:$F$2635,6,FALSE)</f>
        <v>3</v>
      </c>
      <c r="VS846" s="179" t="s">
        <v>63</v>
      </c>
      <c r="VT846" s="10">
        <f>VR846*1.4</f>
        <v>4.1999999999999993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VLOOKUP(VX846,$A$879:$F$2635,6,FALSE)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VLOOKUP(WG846,$A$879:$F$2635,6,FALSE)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VLOOKUP(WP846,$A$879:$F$2635,6,FALSE)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VLOOKUP(WY846,$A$879:$F$2635,6,FALSE)</f>
        <v>103</v>
      </c>
      <c r="XC846" s="179" t="s">
        <v>63</v>
      </c>
      <c r="XD846" s="10">
        <f>XB846*1.4</f>
        <v>144.19999999999999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VLOOKUP(XH846,$A$879:$F$2635,6,FALSE)</f>
        <v>42</v>
      </c>
      <c r="XL846" s="179" t="s">
        <v>63</v>
      </c>
      <c r="XM846" s="10">
        <f>XK846*1.4</f>
        <v>58.8</v>
      </c>
      <c r="XO846" s="239"/>
      <c r="XP846" s="179" t="s">
        <v>106</v>
      </c>
      <c r="XQ846" s="360" t="s">
        <v>454</v>
      </c>
      <c r="XS846" s="180"/>
      <c r="XT846" s="180">
        <f>VLOOKUP(XQ846,$A$879:$F$2635,6,FALSE)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VLOOKUP(XZ846,$A$879:$F$2635,6,FALSE)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VLOOKUP(YI846,$A$879:$F$2635,6,FALSE)</f>
        <v>42</v>
      </c>
      <c r="YM846" s="179" t="s">
        <v>63</v>
      </c>
      <c r="YN846" s="10">
        <f>YL846*1.4</f>
        <v>58.8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VLOOKUP(YR846,$A$879:$F$2635,6,FALSE)</f>
        <v>15</v>
      </c>
      <c r="YV846" s="179" t="s">
        <v>63</v>
      </c>
      <c r="YW846" s="10">
        <f>YU846*1.4</f>
        <v>21</v>
      </c>
      <c r="YY846" s="239"/>
      <c r="YZ846" s="179" t="s">
        <v>106</v>
      </c>
      <c r="ZA846" s="360" t="s">
        <v>2155</v>
      </c>
      <c r="ZC846" s="180"/>
      <c r="ZD846" s="180">
        <f>VLOOKUP(ZA846,$A$879:$F$2635,6,FALSE)</f>
        <v>42</v>
      </c>
      <c r="ZE846" s="179" t="s">
        <v>63</v>
      </c>
      <c r="ZF846" s="10">
        <f>ZD846*1.4</f>
        <v>58.8</v>
      </c>
      <c r="ZH846" s="239"/>
      <c r="ZI846" s="179" t="s">
        <v>106</v>
      </c>
      <c r="ZJ846" s="360" t="s">
        <v>469</v>
      </c>
      <c r="ZL846" s="180"/>
      <c r="ZM846" s="180">
        <f>VLOOKUP(ZJ846,$A$879:$F$2635,6,FALSE)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VLOOKUP(ZS846,$A$879:$F$2635,6,FALSE)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VLOOKUP(AAB846,$A$879:$F$2635,6,FALSE)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VLOOKUP(AAK846,$A$879:$F$2635,6,FALSE)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VLOOKUP(AAT846,$A$879:$F$2635,6,FALSE)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VLOOKUP(ABC846,$A$879:$F$2635,6,FALSE)</f>
        <v>191</v>
      </c>
      <c r="ABG846" s="179" t="s">
        <v>63</v>
      </c>
      <c r="ABH846" s="10">
        <f>ABF846*1.4</f>
        <v>267.39999999999998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VLOOKUP(ABL846,$A$879:$F$2635,6,FALSE)</f>
        <v>93</v>
      </c>
      <c r="ABP846" s="179" t="s">
        <v>63</v>
      </c>
      <c r="ABQ846" s="10">
        <f>ABO846*1.4</f>
        <v>130.19999999999999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VLOOKUP(ABU846,$A$879:$F$2635,6,FALSE)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VLOOKUP(ACD846,$A$879:$F$2635,6,FALSE)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VLOOKUP(ACM846,$A$879:$F$2635,6,FALSE)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VLOOKUP(ACV846,$A$879:$F$2635,6,FALSE)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VLOOKUP(ADE846,$A$879:$F$2635,6,FALSE)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VLOOKUP(ADN846,$A$879:$F$2635,6,FALSE)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VLOOKUP(ADW846,$A$879:$F$2635,6,FALSE)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VLOOKUP(AEF846,$A$879:$F$2635,6,FALSE)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VLOOKUP(AEO846,$A$879:$F$2635,6,FALSE)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VLOOKUP(AEX846,$A$879:$F$2635,6,FALSE)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VLOOKUP(AFG846,$A$879:$F$2635,6,FALSE)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VLOOKUP(AFP846,$A$879:$F$2635,6,FALSE)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VLOOKUP(AFY846,$A$879:$F$2635,6,FALSE)</f>
        <v>15</v>
      </c>
      <c r="AGC846" s="179" t="s">
        <v>63</v>
      </c>
      <c r="AGD846" s="10">
        <f>AGB846*1.4</f>
        <v>21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VLOOKUP(AGH846,$A$879:$F$2635,6,FALSE)</f>
        <v>15</v>
      </c>
      <c r="AGL846" s="179" t="s">
        <v>63</v>
      </c>
      <c r="AGM846" s="10">
        <f>AGK846*1.4</f>
        <v>21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VLOOKUP(AGQ846,$A$879:$F$2635,6,FALSE)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VLOOKUP(AGZ846,$A$879:$F$2635,6,FALSE)</f>
        <v>21</v>
      </c>
      <c r="AHD846" s="179" t="s">
        <v>63</v>
      </c>
      <c r="AHE846" s="10">
        <f>AHC846*1.4</f>
        <v>29.4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VLOOKUP(AHI846,$A$879:$F$2635,6,FALSE)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VLOOKUP(AHR846,$A$879:$F$2635,6,FALSE)</f>
        <v>13</v>
      </c>
      <c r="AHV846" s="179" t="s">
        <v>63</v>
      </c>
      <c r="AHW846" s="10">
        <f>AHU846*1.4</f>
        <v>18.2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VLOOKUP(AIA846,$A$879:$F$2635,6,FALSE)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VLOOKUP(AIJ846,$A$879:$F$2635,6,FALSE)</f>
        <v>88</v>
      </c>
      <c r="AIN846" s="179" t="s">
        <v>63</v>
      </c>
      <c r="AIO846" s="10">
        <f>AIM846*1.4</f>
        <v>123.19999999999999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VLOOKUP(AIS846,$A$879:$F$2635,6,FALSE)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VLOOKUP(AJB846,$A$879:$F$2635,6,FALSE)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VLOOKUP(AJK846,$A$879:$F$2635,6,FALSE)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VLOOKUP(AJT846,$A$879:$F$2635,6,FALSE)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VLOOKUP(AKC846,$A$879:$F$2635,6,FALSE)</f>
        <v>15</v>
      </c>
      <c r="AKG846" s="179" t="s">
        <v>63</v>
      </c>
      <c r="AKH846" s="10">
        <f>AKF846*1.4</f>
        <v>21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VLOOKUP(AKL846,$A$879:$F$2635,6,FALSE)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VLOOKUP(AKU846,$A$879:$F$2635,6,FALSE)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VLOOKUP(ALD846,$A$879:$F$2635,6,FALSE)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VLOOKUP(ALM846,$A$879:$F$2635,6,FALSE)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VLOOKUP(ALV846,$A$879:$F$2635,6,FALSE)</f>
        <v>15</v>
      </c>
      <c r="ALZ846" s="179" t="s">
        <v>63</v>
      </c>
      <c r="AMA846" s="10">
        <f>ALY846*1.4</f>
        <v>21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VLOOKUP(AME846,$A$879:$F$2635,6,FALSE)</f>
        <v>42</v>
      </c>
      <c r="AMI846" s="179" t="s">
        <v>63</v>
      </c>
      <c r="AMJ846" s="10">
        <f>AMH846*1.4</f>
        <v>58.8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VLOOKUP(AMN846,$A$879:$F$2635,6,FALSE)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VLOOKUP(AMW846,$A$879:$F$2635,6,FALSE)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VLOOKUP(ANF846,$A$879:$F$2635,6,FALSE)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VLOOKUP(ANO846,$A$879:$F$2635,6,FALSE)</f>
        <v>88</v>
      </c>
      <c r="ANS846" s="179" t="s">
        <v>63</v>
      </c>
      <c r="ANT846" s="10">
        <f>ANR846*1.4</f>
        <v>123.19999999999999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VLOOKUP(ANX846,$A$879:$F$2635,6,FALSE)</f>
        <v>15</v>
      </c>
      <c r="AOB846" s="179" t="s">
        <v>63</v>
      </c>
      <c r="AOC846" s="10">
        <f>AOA846*1.4</f>
        <v>21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VLOOKUP(AOG846,$A$879:$F$2635,6,FALSE)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VLOOKUP(AOP846,$A$879:$F$2635,6,FALSE)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VLOOKUP(AOY846,$A$879:$F$2635,6,FALSE)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VLOOKUP(APH846,$A$879:$F$2635,6,FALSE)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VLOOKUP(APQ846,$A$879:$F$2635,6,FALSE)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VLOOKUP(APZ846,$A$879:$F$2635,6,FALSE)</f>
        <v>4</v>
      </c>
      <c r="AQD846" s="179" t="s">
        <v>63</v>
      </c>
      <c r="AQE846" s="10">
        <f>AQC846*1.4</f>
        <v>5.6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VLOOKUP(AQI846,$A$879:$F$2635,6,FALSE)</f>
        <v>4</v>
      </c>
      <c r="AQM846" s="179" t="s">
        <v>63</v>
      </c>
      <c r="AQN846" s="10">
        <f>AQL846*1.4</f>
        <v>5.6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VLOOKUP(AQR846,$A$879:$F$2635,6,FALSE)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VLOOKUP(ARA846,$A$879:$F$2635,6,FALSE)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VLOOKUP(ARJ846,$A$879:$F$2635,6,FALSE)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VLOOKUP(ARS846,$A$879:$F$2635,6,FALSE)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VLOOKUP(ASB846,$A$879:$F$2635,6,FALSE)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VLOOKUP(ASK846,$A$879:$F$2635,6,FALSE)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VLOOKUP(AST846,$A$879:$F$2635,6,FALSE)</f>
        <v>88</v>
      </c>
      <c r="ASX846" s="179" t="s">
        <v>63</v>
      </c>
      <c r="ASY846" s="10">
        <f>ASW846*1.4</f>
        <v>123.19999999999999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VLOOKUP(ATC846,$A$879:$F$2635,6,FALSE)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VLOOKUP(ATL846,$A$879:$F$2635,6,FALSE)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VLOOKUP(ATU846,$A$879:$F$2635,6,FALSE)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VLOOKUP(AUD846,$A$879:$F$2635,6,FALSE)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VLOOKUP(AUM846,$A$879:$F$2635,6,FALSE)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VLOOKUP(AUV846,$A$879:$F$2635,6,FALSE)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VLOOKUP(AVE846,$A$879:$F$2635,6,FALSE)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VLOOKUP(AVN846,$A$879:$F$2635,6,FALSE)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VLOOKUP(AVW846,$A$879:$F$2635,6,FALSE)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VLOOKUP(AWF846,$A$879:$F$2635,6,FALSE)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VLOOKUP(AWO846,$A$879:$F$2635,6,FALSE)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VLOOKUP(AWX846,$A$879:$F$2635,6,FALSE)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VLOOKUP(AXG846,$A$879:$F$2635,6,FALSE)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VLOOKUP(AXP846,$A$879:$F$2635,6,FALSE)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VLOOKUP(AXY846,$A$879:$F$2635,6,FALSE)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VLOOKUP(AYH846,$A$879:$F$2635,6,FALSE)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VLOOKUP(AYQ846,$A$879:$F$2635,6,FALSE)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VLOOKUP(AYZ846,$A$879:$F$2635,6,FALSE)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VLOOKUP(AZI846,$A$879:$F$2635,6,FALSE)</f>
        <v>131</v>
      </c>
      <c r="AZM846" s="179" t="s">
        <v>63</v>
      </c>
      <c r="AZN846" s="10">
        <f>AZL846*1.4</f>
        <v>183.39999999999998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VLOOKUP(AZR846,$A$879:$F$2635,6,FALSE)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VLOOKUP(BAA846,$A$879:$F$2635,6,FALSE)</f>
        <v>15</v>
      </c>
      <c r="BAE846" s="179" t="s">
        <v>63</v>
      </c>
      <c r="BAF846" s="10">
        <f>BAD846*1.4</f>
        <v>21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VLOOKUP(BAJ846,$A$879:$F$2635,6,FALSE)</f>
        <v>103</v>
      </c>
      <c r="BAN846" s="179" t="s">
        <v>63</v>
      </c>
      <c r="BAO846" s="10">
        <f>BAM846*1.4</f>
        <v>144.19999999999999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VLOOKUP(BAS846,$A$879:$F$2635,6,FALSE)</f>
        <v>60</v>
      </c>
      <c r="BAW846" s="179" t="s">
        <v>63</v>
      </c>
      <c r="BAX846" s="10">
        <f>BAV846*1.4</f>
        <v>84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VLOOKUP(BBB846,$A$879:$F$2635,6,FALSE)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VLOOKUP(BBK846,$A$879:$F$2635,6,FALSE)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VLOOKUP(BBT846,$A$879:$F$2635,6,FALSE)</f>
        <v>88</v>
      </c>
      <c r="BBX846" s="179" t="s">
        <v>63</v>
      </c>
      <c r="BBY846" s="10">
        <f>BBW846*1.4</f>
        <v>123.19999999999999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VLOOKUP(BCC846,$A$879:$F$2635,6,FALSE)</f>
        <v>31</v>
      </c>
      <c r="BCG846" s="179" t="s">
        <v>63</v>
      </c>
      <c r="BCH846" s="10">
        <f>BCF846*1.4</f>
        <v>43.4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VLOOKUP(BCL846,$A$879:$F$2635,6,FALSE)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VLOOKUP(BCU846,$A$879:$F$2635,6,FALSE)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VLOOKUP(BDD846,$A$879:$F$2635,6,FALSE)</f>
        <v>88</v>
      </c>
      <c r="BDH846" s="179" t="s">
        <v>63</v>
      </c>
      <c r="BDI846" s="10">
        <f>BDG846*1.4</f>
        <v>123.19999999999999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VLOOKUP(BDM846,$A$879:$F$2635,6,FALSE)</f>
        <v>103</v>
      </c>
      <c r="BDQ846" s="179" t="s">
        <v>63</v>
      </c>
      <c r="BDR846" s="10">
        <f>BDP846*1.4</f>
        <v>144.19999999999999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VLOOKUP(BDV846,$A$879:$F$2635,6,FALSE)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VLOOKUP(BEE846,$A$879:$F$2635,6,FALSE)</f>
        <v>88</v>
      </c>
      <c r="BEI846" s="179" t="s">
        <v>63</v>
      </c>
      <c r="BEJ846" s="10">
        <f>BEH846*1.4</f>
        <v>123.19999999999999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VLOOKUP(BEN846,$A$879:$F$2635,6,FALSE)</f>
        <v>4</v>
      </c>
      <c r="BER846" s="179" t="s">
        <v>63</v>
      </c>
      <c r="BES846" s="10">
        <f>BEQ846*1.4</f>
        <v>5.6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VLOOKUP(BEW846,$A$879:$F$2635,6,FALSE)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VLOOKUP(BFF846,$A$879:$F$2635,6,FALSE)</f>
        <v>88</v>
      </c>
      <c r="BFJ846" s="179" t="s">
        <v>63</v>
      </c>
      <c r="BFK846" s="10">
        <f>BFI846*1.4</f>
        <v>123.19999999999999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VLOOKUP(BFO846,$A$879:$F$2635,6,FALSE)</f>
        <v>88</v>
      </c>
      <c r="BFS846" s="179" t="s">
        <v>63</v>
      </c>
      <c r="BFT846" s="10">
        <f>BFR846*1.4</f>
        <v>123.19999999999999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VLOOKUP(BFX846,$A$879:$F$2635,6,FALSE)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VLOOKUP(BGG846,$A$879:$F$2635,6,FALSE)</f>
        <v>103</v>
      </c>
      <c r="BGK846" s="179" t="s">
        <v>63</v>
      </c>
      <c r="BGL846" s="10">
        <f>BGJ846*1.4</f>
        <v>144.19999999999999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VLOOKUP(BGP846,$A$879:$F$2635,6,FALSE)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VLOOKUP(BGY846,$A$879:$F$2635,6,FALSE)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3325</v>
      </c>
      <c r="D847" s="180"/>
      <c r="E847" s="180">
        <f>VLOOKUP(B847,$A$879:$F$2635,6,FALSE)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VLOOKUP(K847,$A$879:$F$2635,6,FALSE)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VLOOKUP(T847,$A$879:$F$2635,6,FALSE)</f>
        <v>131</v>
      </c>
      <c r="X847" s="179" t="s">
        <v>65</v>
      </c>
      <c r="Y847" s="10">
        <f>W847*1.3</f>
        <v>170.3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VLOOKUP(AC847,$A$879:$F$2635,6,FALSE)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VLOOKUP(AL847,$A$879:$F$2635,6,FALSE)</f>
        <v>15</v>
      </c>
      <c r="AP847" s="179" t="s">
        <v>65</v>
      </c>
      <c r="AQ847" s="10">
        <f>AO847*1.3</f>
        <v>19.5</v>
      </c>
      <c r="AR847" s="10"/>
      <c r="AS847" s="233"/>
      <c r="AT847" s="179" t="s">
        <v>107</v>
      </c>
      <c r="AU847" s="360" t="s">
        <v>3325</v>
      </c>
      <c r="AW847" s="180"/>
      <c r="AX847" s="180">
        <f>VLOOKUP(AU847,$A$879:$F$2635,6,FALSE)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VLOOKUP(BD847,$A$879:$F$2635,6,FALSE)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VLOOKUP(BM847,$A$879:$F$2635,6,FALSE)</f>
        <v>42</v>
      </c>
      <c r="BQ847" s="179" t="s">
        <v>65</v>
      </c>
      <c r="BR847" s="10">
        <f>BP847*1.3</f>
        <v>54.6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VLOOKUP(BV847,$A$879:$F$2635,6,FALSE)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3325</v>
      </c>
      <c r="CG847" s="180"/>
      <c r="CH847" s="180">
        <f>VLOOKUP(CE847,$A$879:$F$2635,6,FALSE)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VLOOKUP(CN847,$A$879:$F$2635,6,FALSE)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VLOOKUP(CW847,$A$879:$F$2635,6,FALSE)</f>
        <v>88</v>
      </c>
      <c r="DA847" s="179" t="s">
        <v>65</v>
      </c>
      <c r="DB847" s="10">
        <f>CZ847*1.3</f>
        <v>114.4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VLOOKUP(DF847,$A$879:$F$2635,6,FALSE)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3325</v>
      </c>
      <c r="DQ847" s="180"/>
      <c r="DR847" s="180">
        <f>VLOOKUP(DO847,$A$879:$F$2635,6,FALSE)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3325</v>
      </c>
      <c r="DZ847" s="180"/>
      <c r="EA847" s="180">
        <f>VLOOKUP(DX847,$A$879:$F$2635,6,FALSE)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VLOOKUP(EG847,$A$879:$F$2635,6,FALSE)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VLOOKUP(EP847,$A$879:$F$2635,6,FALSE)</f>
        <v>131</v>
      </c>
      <c r="ET847" s="179" t="s">
        <v>65</v>
      </c>
      <c r="EU847" s="10">
        <f>ES847*1.3</f>
        <v>170.3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VLOOKUP(EY847,$A$879:$F$2635,6,FALSE)</f>
        <v>4</v>
      </c>
      <c r="FC847" s="179" t="s">
        <v>65</v>
      </c>
      <c r="FD847" s="10">
        <f>FB847*1.3</f>
        <v>5.2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VLOOKUP(FH847,$A$879:$F$2635,6,FALSE)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3325</v>
      </c>
      <c r="FS847" s="180"/>
      <c r="FT847" s="180">
        <f>VLOOKUP(FQ847,$A$879:$F$2635,6,FALSE)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VLOOKUP(FZ847,$A$879:$F$2635,6,FALSE)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VLOOKUP(GI847,$A$879:$F$2635,6,FALSE)</f>
        <v>4</v>
      </c>
      <c r="GM847" s="179" t="s">
        <v>65</v>
      </c>
      <c r="GN847" s="10">
        <f>GL847*1.3</f>
        <v>5.2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VLOOKUP(GR847,$A$879:$F$2635,6,FALSE)</f>
        <v>4</v>
      </c>
      <c r="GV847" s="179" t="s">
        <v>65</v>
      </c>
      <c r="GW847" s="10">
        <f>GU847*1.3</f>
        <v>5.2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VLOOKUP(HA847,$A$879:$F$2635,6,FALSE)</f>
        <v>103</v>
      </c>
      <c r="HE847" s="179" t="s">
        <v>65</v>
      </c>
      <c r="HF847" s="10">
        <f>HD847*1.3</f>
        <v>133.9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VLOOKUP(HJ847,$A$879:$F$2635,6,FALSE)</f>
        <v>15</v>
      </c>
      <c r="HN847" s="179" t="s">
        <v>65</v>
      </c>
      <c r="HO847" s="10">
        <f>HM847*1.3</f>
        <v>19.5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VLOOKUP(HS847,$A$879:$F$2635,6,FALSE)</f>
        <v>4</v>
      </c>
      <c r="HW847" s="179" t="s">
        <v>65</v>
      </c>
      <c r="HX847" s="10">
        <f>HV847*1.3</f>
        <v>5.2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VLOOKUP(IB847,$A$879:$F$2635,6,FALSE)</f>
        <v>25</v>
      </c>
      <c r="IF847" s="179" t="s">
        <v>65</v>
      </c>
      <c r="IG847" s="10">
        <f>IE847*1.3</f>
        <v>32.5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VLOOKUP(IK847,$A$879:$F$2635,6,FALSE)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VLOOKUP(IT847,$A$879:$F$2635,6,FALSE)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VLOOKUP(JC847,$A$879:$F$2635,6,FALSE)</f>
        <v>15</v>
      </c>
      <c r="JG847" s="179" t="s">
        <v>65</v>
      </c>
      <c r="JH847" s="10">
        <f>JF847*1.3</f>
        <v>19.5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VLOOKUP(JL847,$A$879:$F$2635,6,FALSE)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VLOOKUP(JU847,$A$879:$F$2635,6,FALSE)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VLOOKUP(KD847,$A$879:$F$2635,6,FALSE)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3129</v>
      </c>
      <c r="KO847" s="180"/>
      <c r="KP847" s="180">
        <f>VLOOKUP(KM847,$A$879:$F$2635,6,FALSE)</f>
        <v>3</v>
      </c>
      <c r="KQ847" s="179" t="s">
        <v>65</v>
      </c>
      <c r="KR847" s="10">
        <f>KP847*1.3</f>
        <v>3.9000000000000004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VLOOKUP(KV847,$A$879:$F$2635,6,FALSE)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VLOOKUP(LE847,$A$879:$F$2635,6,FALSE)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VLOOKUP(LN847,$A$879:$F$2635,6,FALSE)</f>
        <v>4</v>
      </c>
      <c r="LR847" s="179" t="s">
        <v>65</v>
      </c>
      <c r="LS847" s="10">
        <f>LQ847*1.3</f>
        <v>5.2</v>
      </c>
      <c r="LT847" s="10"/>
      <c r="LU847" s="233"/>
      <c r="LV847" s="179" t="s">
        <v>107</v>
      </c>
      <c r="LW847" s="360" t="s">
        <v>3469</v>
      </c>
      <c r="LY847" s="180"/>
      <c r="LZ847" s="180">
        <f>VLOOKUP(LW847,$A$879:$F$2635,6,FALSE)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VLOOKUP(MF847,$A$879:$F$2635,6,FALSE)</f>
        <v>93</v>
      </c>
      <c r="MJ847" s="179" t="s">
        <v>65</v>
      </c>
      <c r="MK847" s="10">
        <f>MI847*1.3</f>
        <v>120.9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VLOOKUP(MO847,$A$879:$F$2635,6,FALSE)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VLOOKUP(MX847,$A$879:$F$2635,6,FALSE)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VLOOKUP(NG847,$A$879:$F$2635,6,FALSE)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VLOOKUP(NP847,$A$879:$F$2635,6,FALSE)</f>
        <v>4</v>
      </c>
      <c r="NT847" s="179" t="s">
        <v>65</v>
      </c>
      <c r="NU847" s="10">
        <f>NS847*1.3</f>
        <v>5.2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VLOOKUP(NY847,$A$879:$F$2635,6,FALSE)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VLOOKUP(OH847,$A$879:$F$2635,6,FALSE)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VLOOKUP(OQ847,$A$879:$F$2635,6,FALSE)</f>
        <v>48</v>
      </c>
      <c r="OU847" s="179" t="s">
        <v>65</v>
      </c>
      <c r="OV847" s="10">
        <f>OT847*1.3</f>
        <v>62.400000000000006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VLOOKUP(OZ847,$A$879:$F$2635,6,FALSE)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VLOOKUP(PI847,$A$879:$F$2635,6,FALSE)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VLOOKUP(PR847,$A$879:$F$2635,6,FALSE)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VLOOKUP(QA847,$A$879:$F$2635,6,FALSE)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VLOOKUP(QJ847,$A$879:$F$2635,6,FALSE)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VLOOKUP(QS847,$A$879:$F$2635,6,FALSE)</f>
        <v>60</v>
      </c>
      <c r="QW847" s="179" t="s">
        <v>65</v>
      </c>
      <c r="QX847" s="10">
        <f>QV847*1.3</f>
        <v>78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VLOOKUP(RB847,$A$879:$F$2635,6,FALSE)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VLOOKUP(RK847,$A$879:$F$2635,6,FALSE)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VLOOKUP(RT847,$A$879:$F$2635,6,FALSE)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VLOOKUP(SC847,$A$879:$F$2635,6,FALSE)</f>
        <v>103</v>
      </c>
      <c r="SG847" s="179" t="s">
        <v>65</v>
      </c>
      <c r="SH847" s="10">
        <f>SF847*1.3</f>
        <v>133.9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VLOOKUP(SL847,$A$879:$F$2635,6,FALSE)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3325</v>
      </c>
      <c r="SW847" s="180"/>
      <c r="SX847" s="180">
        <f>VLOOKUP(SU847,$A$879:$F$2635,6,FALSE)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VLOOKUP(TD847,$A$879:$F$2635,6,FALSE)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VLOOKUP(TM847,$A$879:$F$2635,6,FALSE)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3237</v>
      </c>
      <c r="TX847" s="180"/>
      <c r="TY847" s="180">
        <f>VLOOKUP(TV847,$A$879:$F$2635,6,FALSE)</f>
        <v>29</v>
      </c>
      <c r="TZ847" s="179" t="s">
        <v>65</v>
      </c>
      <c r="UA847" s="10">
        <f>TY847*1.3</f>
        <v>37.700000000000003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VLOOKUP(UE847,$A$879:$F$2635,6,FALSE)</f>
        <v>48</v>
      </c>
      <c r="UI847" s="179" t="s">
        <v>65</v>
      </c>
      <c r="UJ847" s="10">
        <f>UH847*1.3</f>
        <v>62.400000000000006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VLOOKUP(UN847,$A$879:$F$2635,6,FALSE)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VLOOKUP(UW847,$A$879:$F$2635,6,FALSE)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VLOOKUP(VF847,$A$879:$F$2635,6,FALSE)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VLOOKUP(VO847,$A$879:$F$2635,6,FALSE)</f>
        <v>29</v>
      </c>
      <c r="VS847" s="179" t="s">
        <v>65</v>
      </c>
      <c r="VT847" s="10">
        <f>VR847*1.3</f>
        <v>37.700000000000003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VLOOKUP(VX847,$A$879:$F$2635,6,FALSE)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VLOOKUP(WG847,$A$879:$F$2635,6,FALSE)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VLOOKUP(WP847,$A$879:$F$2635,6,FALSE)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VLOOKUP(WY847,$A$879:$F$2635,6,FALSE)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0" t="s">
        <v>2627</v>
      </c>
      <c r="XJ847" s="180"/>
      <c r="XK847" s="180">
        <f>VLOOKUP(XH847,$A$879:$F$2635,6,FALSE)</f>
        <v>131</v>
      </c>
      <c r="XL847" s="179" t="s">
        <v>65</v>
      </c>
      <c r="XM847" s="10">
        <f>XK847*1.3</f>
        <v>170.3</v>
      </c>
      <c r="XO847" s="239"/>
      <c r="XP847" s="179" t="s">
        <v>107</v>
      </c>
      <c r="XQ847" s="360" t="s">
        <v>2107</v>
      </c>
      <c r="XS847" s="180"/>
      <c r="XT847" s="180">
        <f>VLOOKUP(XQ847,$A$879:$F$2635,6,FALSE)</f>
        <v>12</v>
      </c>
      <c r="XU847" s="179" t="s">
        <v>65</v>
      </c>
      <c r="XV847" s="10">
        <f>XT847*1.3</f>
        <v>15.600000000000001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VLOOKUP(XZ847,$A$879:$F$2635,6,FALSE)</f>
        <v>103</v>
      </c>
      <c r="YD847" s="179" t="s">
        <v>65</v>
      </c>
      <c r="YE847" s="10">
        <f>YC847*1.3</f>
        <v>133.9</v>
      </c>
      <c r="YG847" s="239"/>
      <c r="YH847" s="179" t="s">
        <v>107</v>
      </c>
      <c r="YI847" s="360" t="s">
        <v>472</v>
      </c>
      <c r="YK847" s="180"/>
      <c r="YL847" s="180">
        <f>VLOOKUP(YI847,$A$879:$F$2635,6,FALSE)</f>
        <v>4</v>
      </c>
      <c r="YM847" s="179" t="s">
        <v>65</v>
      </c>
      <c r="YN847" s="10">
        <f>YL847*1.3</f>
        <v>5.2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VLOOKUP(YR847,$A$879:$F$2635,6,FALSE)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VLOOKUP(ZA847,$A$879:$F$2635,6,FALSE)</f>
        <v>31</v>
      </c>
      <c r="ZE847" s="179" t="s">
        <v>65</v>
      </c>
      <c r="ZF847" s="10">
        <f>ZD847*1.3</f>
        <v>40.300000000000004</v>
      </c>
      <c r="ZH847" s="239"/>
      <c r="ZI847" s="179" t="s">
        <v>107</v>
      </c>
      <c r="ZJ847" s="360" t="s">
        <v>1802</v>
      </c>
      <c r="ZL847" s="180"/>
      <c r="ZM847" s="180">
        <f>VLOOKUP(ZJ847,$A$879:$F$2635,6,FALSE)</f>
        <v>93</v>
      </c>
      <c r="ZN847" s="179" t="s">
        <v>65</v>
      </c>
      <c r="ZO847" s="10">
        <f>ZM847*1.3</f>
        <v>120.9</v>
      </c>
      <c r="ZQ847" s="239"/>
      <c r="ZR847" s="179" t="s">
        <v>107</v>
      </c>
      <c r="ZS847" s="360" t="s">
        <v>454</v>
      </c>
      <c r="ZU847" s="180"/>
      <c r="ZV847" s="180">
        <f>VLOOKUP(ZS847,$A$879:$F$2635,6,FALSE)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VLOOKUP(AAB847,$A$879:$F$2635,6,FALSE)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VLOOKUP(AAK847,$A$879:$F$2635,6,FALSE)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VLOOKUP(AAT847,$A$879:$F$2635,6,FALSE)</f>
        <v>88</v>
      </c>
      <c r="AAX847" s="179" t="s">
        <v>65</v>
      </c>
      <c r="AAY847" s="10">
        <f>AAW847*1.3</f>
        <v>114.4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VLOOKUP(ABC847,$A$879:$F$2635,6,FALSE)</f>
        <v>25</v>
      </c>
      <c r="ABG847" s="179" t="s">
        <v>65</v>
      </c>
      <c r="ABH847" s="10">
        <f>ABF847*1.3</f>
        <v>32.5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VLOOKUP(ABL847,$A$879:$F$2635,6,FALSE)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VLOOKUP(ABU847,$A$879:$F$2635,6,FALSE)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VLOOKUP(ACD847,$A$879:$F$2635,6,FALSE)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VLOOKUP(ACM847,$A$879:$F$2635,6,FALSE)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VLOOKUP(ACV847,$A$879:$F$2635,6,FALSE)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VLOOKUP(ADE847,$A$879:$F$2635,6,FALSE)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VLOOKUP(ADN847,$A$879:$F$2635,6,FALSE)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VLOOKUP(ADW847,$A$879:$F$2635,6,FALSE)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VLOOKUP(AEF847,$A$879:$F$2635,6,FALSE)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VLOOKUP(AEO847,$A$879:$F$2635,6,FALSE)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VLOOKUP(AEX847,$A$879:$F$2635,6,FALSE)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VLOOKUP(AFG847,$A$879:$F$2635,6,FALSE)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VLOOKUP(AFP847,$A$879:$F$2635,6,FALSE)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VLOOKUP(AFY847,$A$879:$F$2635,6,FALSE)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VLOOKUP(AGH847,$A$879:$F$2635,6,FALSE)</f>
        <v>88</v>
      </c>
      <c r="AGL847" s="179" t="s">
        <v>65</v>
      </c>
      <c r="AGM847" s="10">
        <f>AGK847*1.3</f>
        <v>114.4</v>
      </c>
      <c r="AGN847" s="10"/>
      <c r="AGO847" s="239"/>
      <c r="AGP847" s="179" t="s">
        <v>107</v>
      </c>
      <c r="AGQ847" s="360" t="s">
        <v>2986</v>
      </c>
      <c r="AGS847" s="180"/>
      <c r="AGT847" s="180">
        <f>VLOOKUP(AGQ847,$A$879:$F$2635,6,FALSE)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VLOOKUP(AGZ847,$A$879:$F$2635,6,FALSE)</f>
        <v>12</v>
      </c>
      <c r="AHD847" s="179" t="s">
        <v>65</v>
      </c>
      <c r="AHE847" s="10">
        <f>AHC847*1.3</f>
        <v>15.600000000000001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VLOOKUP(AHI847,$A$879:$F$2635,6,FALSE)</f>
        <v>191</v>
      </c>
      <c r="AHM847" s="179" t="s">
        <v>65</v>
      </c>
      <c r="AHN847" s="10">
        <f>AHL847*1.3</f>
        <v>248.3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VLOOKUP(AHR847,$A$879:$F$2635,6,FALSE)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VLOOKUP(AIA847,$A$879:$F$2635,6,FALSE)</f>
        <v>4</v>
      </c>
      <c r="AIE847" s="179" t="s">
        <v>65</v>
      </c>
      <c r="AIF847" s="10">
        <f>AID847*1.3</f>
        <v>5.2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VLOOKUP(AIJ847,$A$879:$F$2635,6,FALSE)</f>
        <v>73</v>
      </c>
      <c r="AIN847" s="179" t="s">
        <v>65</v>
      </c>
      <c r="AIO847" s="10">
        <f>AIM847*1.3</f>
        <v>94.9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VLOOKUP(AIS847,$A$879:$F$2635,6,FALSE)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VLOOKUP(AJB847,$A$879:$F$2635,6,FALSE)</f>
        <v>68</v>
      </c>
      <c r="AJF847" s="179" t="s">
        <v>65</v>
      </c>
      <c r="AJG847" s="10">
        <f>AJE847*1.3</f>
        <v>88.4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VLOOKUP(AJK847,$A$879:$F$2635,6,FALSE)</f>
        <v>42</v>
      </c>
      <c r="AJO847" s="179" t="s">
        <v>65</v>
      </c>
      <c r="AJP847" s="10">
        <f>AJN847*1.3</f>
        <v>54.6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VLOOKUP(AJT847,$A$879:$F$2635,6,FALSE)</f>
        <v>60</v>
      </c>
      <c r="AJX847" s="179" t="s">
        <v>65</v>
      </c>
      <c r="AJY847" s="10">
        <f>AJW847*1.3</f>
        <v>78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VLOOKUP(AKC847,$A$879:$F$2635,6,FALSE)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VLOOKUP(AKL847,$A$879:$F$2635,6,FALSE)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VLOOKUP(AKU847,$A$879:$F$2635,6,FALSE)</f>
        <v>4</v>
      </c>
      <c r="AKY847" s="179" t="s">
        <v>65</v>
      </c>
      <c r="AKZ847" s="10">
        <f>AKX847*1.3</f>
        <v>5.2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VLOOKUP(ALD847,$A$879:$F$2635,6,FALSE)</f>
        <v>88</v>
      </c>
      <c r="ALH847" s="179" t="s">
        <v>65</v>
      </c>
      <c r="ALI847" s="10">
        <f>ALG847*1.3</f>
        <v>114.4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VLOOKUP(ALM847,$A$879:$F$2635,6,FALSE)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VLOOKUP(ALV847,$A$879:$F$2635,6,FALSE)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VLOOKUP(AME847,$A$879:$F$2635,6,FALSE)</f>
        <v>4</v>
      </c>
      <c r="AMI847" s="179" t="s">
        <v>65</v>
      </c>
      <c r="AMJ847" s="10">
        <f>AMH847*1.3</f>
        <v>5.2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VLOOKUP(AMN847,$A$879:$F$2635,6,FALSE)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VLOOKUP(AMW847,$A$879:$F$2635,6,FALSE)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3325</v>
      </c>
      <c r="ANH847" s="180"/>
      <c r="ANI847" s="180">
        <f>VLOOKUP(ANF847,$A$879:$F$2635,6,FALSE)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VLOOKUP(ANO847,$A$879:$F$2635,6,FALSE)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VLOOKUP(ANX847,$A$879:$F$2635,6,FALSE)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VLOOKUP(AOG847,$A$879:$F$2635,6,FALSE)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VLOOKUP(AOP847,$A$879:$F$2635,6,FALSE)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VLOOKUP(AOY847,$A$879:$F$2635,6,FALSE)</f>
        <v>93</v>
      </c>
      <c r="APC847" s="179" t="s">
        <v>65</v>
      </c>
      <c r="APD847" s="10">
        <f>APB847*1.3</f>
        <v>120.9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VLOOKUP(APH847,$A$879:$F$2635,6,FALSE)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VLOOKUP(APQ847,$A$879:$F$2635,6,FALSE)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VLOOKUP(APZ847,$A$879:$F$2635,6,FALSE)</f>
        <v>93</v>
      </c>
      <c r="AQD847" s="179" t="s">
        <v>65</v>
      </c>
      <c r="AQE847" s="10">
        <f>AQC847*1.3</f>
        <v>120.9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VLOOKUP(AQI847,$A$879:$F$2635,6,FALSE)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VLOOKUP(AQR847,$A$879:$F$2635,6,FALSE)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VLOOKUP(ARA847,$A$879:$F$2635,6,FALSE)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VLOOKUP(ARJ847,$A$879:$F$2635,6,FALSE)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VLOOKUP(ARS847,$A$879:$F$2635,6,FALSE)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VLOOKUP(ASB847,$A$879:$F$2635,6,FALSE)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VLOOKUP(ASK847,$A$879:$F$2635,6,FALSE)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VLOOKUP(AST847,$A$879:$F$2635,6,FALSE)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VLOOKUP(ATC847,$A$879:$F$2635,6,FALSE)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VLOOKUP(ATL847,$A$879:$F$2635,6,FALSE)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VLOOKUP(ATU847,$A$879:$F$2635,6,FALSE)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VLOOKUP(AUD847,$A$879:$F$2635,6,FALSE)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VLOOKUP(AUM847,$A$879:$F$2635,6,FALSE)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VLOOKUP(AUV847,$A$879:$F$2635,6,FALSE)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VLOOKUP(AVE847,$A$879:$F$2635,6,FALSE)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VLOOKUP(AVN847,$A$879:$F$2635,6,FALSE)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VLOOKUP(AVW847,$A$879:$F$2635,6,FALSE)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VLOOKUP(AWF847,$A$879:$F$2635,6,FALSE)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VLOOKUP(AWO847,$A$879:$F$2635,6,FALSE)</f>
        <v>4</v>
      </c>
      <c r="AWS847" s="179" t="s">
        <v>65</v>
      </c>
      <c r="AWT847" s="10">
        <f>AWR847*1.3</f>
        <v>5.2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VLOOKUP(AWX847,$A$879:$F$2635,6,FALSE)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VLOOKUP(AXG847,$A$879:$F$2635,6,FALSE)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VLOOKUP(AXP847,$A$879:$F$2635,6,FALSE)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VLOOKUP(AXY847,$A$879:$F$2635,6,FALSE)</f>
        <v>73</v>
      </c>
      <c r="AYC847" s="179" t="s">
        <v>65</v>
      </c>
      <c r="AYD847" s="10">
        <f>AYB847*1.3</f>
        <v>94.9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VLOOKUP(AYH847,$A$879:$F$2635,6,FALSE)</f>
        <v>25</v>
      </c>
      <c r="AYL847" s="179" t="s">
        <v>65</v>
      </c>
      <c r="AYM847" s="10">
        <f>AYK847*1.3</f>
        <v>32.5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VLOOKUP(AYQ847,$A$879:$F$2635,6,FALSE)</f>
        <v>93</v>
      </c>
      <c r="AYU847" s="179" t="s">
        <v>65</v>
      </c>
      <c r="AYV847" s="10">
        <f>AYT847*1.3</f>
        <v>120.9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VLOOKUP(AYZ847,$A$879:$F$2635,6,FALSE)</f>
        <v>103</v>
      </c>
      <c r="AZD847" s="179" t="s">
        <v>65</v>
      </c>
      <c r="AZE847" s="10">
        <f>AZC847*1.3</f>
        <v>133.9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VLOOKUP(AZI847,$A$879:$F$2635,6,FALSE)</f>
        <v>68</v>
      </c>
      <c r="AZM847" s="179" t="s">
        <v>65</v>
      </c>
      <c r="AZN847" s="10">
        <f>AZL847*1.3</f>
        <v>88.4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VLOOKUP(AZR847,$A$879:$F$2635,6,FALSE)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VLOOKUP(BAA847,$A$879:$F$2635,6,FALSE)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VLOOKUP(BAJ847,$A$879:$F$2635,6,FALSE)</f>
        <v>191</v>
      </c>
      <c r="BAN847" s="179" t="s">
        <v>65</v>
      </c>
      <c r="BAO847" s="10">
        <f>BAM847*1.3</f>
        <v>248.3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VLOOKUP(BAS847,$A$879:$F$2635,6,FALSE)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VLOOKUP(BBB847,$A$879:$F$2635,6,FALSE)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VLOOKUP(BBK847,$A$879:$F$2635,6,FALSE)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VLOOKUP(BBT847,$A$879:$F$2635,6,FALSE)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VLOOKUP(BCC847,$A$879:$F$2635,6,FALSE)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VLOOKUP(BCL847,$A$879:$F$2635,6,FALSE)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VLOOKUP(BCU847,$A$879:$F$2635,6,FALSE)</f>
        <v>93</v>
      </c>
      <c r="BCY847" s="179" t="s">
        <v>65</v>
      </c>
      <c r="BCZ847" s="10">
        <f>BCX847*1.3</f>
        <v>120.9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VLOOKUP(BDD847,$A$879:$F$2635,6,FALSE)</f>
        <v>42</v>
      </c>
      <c r="BDH847" s="179" t="s">
        <v>65</v>
      </c>
      <c r="BDI847" s="10">
        <f>BDG847*1.3</f>
        <v>54.6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VLOOKUP(BDM847,$A$879:$F$2635,6,FALSE)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VLOOKUP(BDV847,$A$879:$F$2635,6,FALSE)</f>
        <v>60</v>
      </c>
      <c r="BDZ847" s="179" t="s">
        <v>65</v>
      </c>
      <c r="BEA847" s="10">
        <f>BDY847*1.3</f>
        <v>78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VLOOKUP(BEE847,$A$879:$F$2635,6,FALSE)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VLOOKUP(BEN847,$A$879:$F$2635,6,FALSE)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VLOOKUP(BEW847,$A$879:$F$2635,6,FALSE)</f>
        <v>25</v>
      </c>
      <c r="BFA847" s="179" t="s">
        <v>65</v>
      </c>
      <c r="BFB847" s="10">
        <f>BEZ847*1.3</f>
        <v>32.5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VLOOKUP(BFF847,$A$879:$F$2635,6,FALSE)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VLOOKUP(BFO847,$A$879:$F$2635,6,FALSE)</f>
        <v>103</v>
      </c>
      <c r="BFS847" s="179" t="s">
        <v>65</v>
      </c>
      <c r="BFT847" s="10">
        <f>BFR847*1.3</f>
        <v>133.9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VLOOKUP(BFX847,$A$879:$F$2635,6,FALSE)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VLOOKUP(BGG847,$A$879:$F$2635,6,FALSE)</f>
        <v>93</v>
      </c>
      <c r="BGK847" s="179" t="s">
        <v>65</v>
      </c>
      <c r="BGL847" s="10">
        <f>BGJ847*1.3</f>
        <v>120.9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VLOOKUP(BGP847,$A$879:$F$2635,6,FALSE)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VLOOKUP(BGY847,$A$879:$F$2635,6,FALSE)</f>
        <v>73</v>
      </c>
      <c r="BHC847" s="179" t="s">
        <v>65</v>
      </c>
      <c r="BHD847" s="10">
        <f>BHB847*1.3</f>
        <v>94.9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VLOOKUP(B848,$A$879:$F$2635,6,FALSE)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VLOOKUP(K848,$A$879:$F$2635,6,FALSE)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VLOOKUP(T848,$A$879:$F$2635,6,FALSE)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VLOOKUP(AC848,$A$879:$F$2635,6,FALSE)</f>
        <v>4</v>
      </c>
      <c r="AG848" s="179" t="s">
        <v>67</v>
      </c>
      <c r="AH848" s="10">
        <f>AF848*1.2</f>
        <v>4.8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VLOOKUP(AL848,$A$879:$F$2635,6,FALSE)</f>
        <v>42</v>
      </c>
      <c r="AP848" s="179" t="s">
        <v>67</v>
      </c>
      <c r="AQ848" s="10">
        <f>AO848*1.2</f>
        <v>50.4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VLOOKUP(AU848,$A$879:$F$2635,6,FALSE)</f>
        <v>15</v>
      </c>
      <c r="AY848" s="179" t="s">
        <v>67</v>
      </c>
      <c r="AZ848" s="10">
        <f>AX848*1.2</f>
        <v>18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VLOOKUP(BD848,$A$879:$F$2635,6,FALSE)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VLOOKUP(BM848,$A$879:$F$2635,6,FALSE)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VLOOKUP(BV848,$A$879:$F$2635,6,FALSE)</f>
        <v>191</v>
      </c>
      <c r="BZ848" s="179" t="s">
        <v>67</v>
      </c>
      <c r="CA848" s="10">
        <f>BY848*1.2</f>
        <v>229.2</v>
      </c>
      <c r="CB848" s="10"/>
      <c r="CC848" s="233"/>
      <c r="CD848" s="179" t="s">
        <v>108</v>
      </c>
      <c r="CE848" s="360" t="s">
        <v>3237</v>
      </c>
      <c r="CG848" s="180"/>
      <c r="CH848" s="180">
        <f>VLOOKUP(CE848,$A$879:$F$2635,6,FALSE)</f>
        <v>29</v>
      </c>
      <c r="CI848" s="179" t="s">
        <v>67</v>
      </c>
      <c r="CJ848" s="10">
        <f>CH848*1.2</f>
        <v>34.799999999999997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VLOOKUP(CN848,$A$879:$F$2635,6,FALSE)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VLOOKUP(CW848,$A$879:$F$2635,6,FALSE)</f>
        <v>93</v>
      </c>
      <c r="DA848" s="179" t="s">
        <v>67</v>
      </c>
      <c r="DB848" s="10">
        <f>CZ848*1.2</f>
        <v>111.6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VLOOKUP(DF848,$A$879:$F$2635,6,FALSE)</f>
        <v>15</v>
      </c>
      <c r="DJ848" s="179" t="s">
        <v>67</v>
      </c>
      <c r="DK848" s="10">
        <f>DI848*1.2</f>
        <v>18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VLOOKUP(DO848,$A$879:$F$2635,6,FALSE)</f>
        <v>88</v>
      </c>
      <c r="DS848" s="179" t="s">
        <v>67</v>
      </c>
      <c r="DT848" s="10">
        <f>DR848*1.2</f>
        <v>105.6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VLOOKUP(DX848,$A$879:$F$2635,6,FALSE)</f>
        <v>4</v>
      </c>
      <c r="EB848" s="179" t="s">
        <v>67</v>
      </c>
      <c r="EC848" s="10">
        <f>EA848*1.2</f>
        <v>4.8</v>
      </c>
      <c r="ED848" s="10"/>
      <c r="EE848" s="233"/>
      <c r="EF848" s="179" t="s">
        <v>108</v>
      </c>
      <c r="EG848" s="360" t="s">
        <v>3325</v>
      </c>
      <c r="EI848" s="180"/>
      <c r="EJ848" s="180">
        <f>VLOOKUP(EG848,$A$879:$F$2635,6,FALSE)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VLOOKUP(EP848,$A$879:$F$2635,6,FALSE)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VLOOKUP(EY848,$A$879:$F$2635,6,FALSE)</f>
        <v>42</v>
      </c>
      <c r="FC848" s="179" t="s">
        <v>67</v>
      </c>
      <c r="FD848" s="10">
        <f>FB848*1.2</f>
        <v>50.4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VLOOKUP(FH848,$A$879:$F$2635,6,FALSE)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VLOOKUP(FQ848,$A$879:$F$2635,6,FALSE)</f>
        <v>4</v>
      </c>
      <c r="FU848" s="179" t="s">
        <v>67</v>
      </c>
      <c r="FV848" s="10">
        <f>FT848*1.2</f>
        <v>4.8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VLOOKUP(FZ848,$A$879:$F$2635,6,FALSE)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VLOOKUP(GI848,$A$879:$F$2635,6,FALSE)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VLOOKUP(GR848,$A$879:$F$2635,6,FALSE)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VLOOKUP(HA848,$A$879:$F$2635,6,FALSE)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3325</v>
      </c>
      <c r="HL848" s="180"/>
      <c r="HM848" s="180">
        <f>VLOOKUP(HJ848,$A$879:$F$2635,6,FALSE)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VLOOKUP(HS848,$A$879:$F$2635,6,FALSE)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VLOOKUP(IB848,$A$879:$F$2635,6,FALSE)</f>
        <v>131</v>
      </c>
      <c r="IF848" s="179" t="s">
        <v>67</v>
      </c>
      <c r="IG848" s="10">
        <f>IE848*1.2</f>
        <v>157.19999999999999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VLOOKUP(IK848,$A$879:$F$2635,6,FALSE)</f>
        <v>88</v>
      </c>
      <c r="IO848" s="179" t="s">
        <v>67</v>
      </c>
      <c r="IP848" s="10">
        <f>IN848*1.2</f>
        <v>105.6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VLOOKUP(IT848,$A$879:$F$2635,6,FALSE)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VLOOKUP(JC848,$A$879:$F$2635,6,FALSE)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VLOOKUP(JL848,$A$879:$F$2635,6,FALSE)</f>
        <v>136</v>
      </c>
      <c r="JP848" s="179" t="s">
        <v>67</v>
      </c>
      <c r="JQ848" s="10">
        <f>JO848*1.2</f>
        <v>163.19999999999999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VLOOKUP(JU848,$A$879:$F$2635,6,FALSE)</f>
        <v>93</v>
      </c>
      <c r="JY848" s="179" t="s">
        <v>67</v>
      </c>
      <c r="JZ848" s="10">
        <f>JX848*1.2</f>
        <v>111.6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VLOOKUP(KD848,$A$879:$F$2635,6,FALSE)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VLOOKUP(KM848,$A$879:$F$2635,6,FALSE)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VLOOKUP(KV848,$A$879:$F$2635,6,FALSE)</f>
        <v>93</v>
      </c>
      <c r="KZ848" s="179" t="s">
        <v>67</v>
      </c>
      <c r="LA848" s="10">
        <f>KY848*1.2</f>
        <v>111.6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VLOOKUP(LE848,$A$879:$F$2635,6,FALSE)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VLOOKUP(LN848,$A$879:$F$2635,6,FALSE)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VLOOKUP(LW848,$A$879:$F$2635,6,FALSE)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VLOOKUP(MF848,$A$879:$F$2635,6,FALSE)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VLOOKUP(MO848,$A$879:$F$2635,6,FALSE)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VLOOKUP(MX848,$A$879:$F$2635,6,FALSE)</f>
        <v>88</v>
      </c>
      <c r="NB848" s="179" t="s">
        <v>67</v>
      </c>
      <c r="NC848" s="10">
        <f>NA848*1.2</f>
        <v>105.6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VLOOKUP(NG848,$A$879:$F$2635,6,FALSE)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VLOOKUP(NP848,$A$879:$F$2635,6,FALSE)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VLOOKUP(NY848,$A$879:$F$2635,6,FALSE)</f>
        <v>103</v>
      </c>
      <c r="OC848" s="179" t="s">
        <v>67</v>
      </c>
      <c r="OD848" s="10">
        <f>OB848*1.2</f>
        <v>123.6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VLOOKUP(OH848,$A$879:$F$2635,6,FALSE)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VLOOKUP(OQ848,$A$879:$F$2635,6,FALSE)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VLOOKUP(OZ848,$A$879:$F$2635,6,FALSE)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VLOOKUP(PI848,$A$879:$F$2635,6,FALSE)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VLOOKUP(PR848,$A$879:$F$2635,6,FALSE)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VLOOKUP(QA848,$A$879:$F$2635,6,FALSE)</f>
        <v>88</v>
      </c>
      <c r="QE848" s="179" t="s">
        <v>67</v>
      </c>
      <c r="QF848" s="10">
        <f>QD848*1.2</f>
        <v>105.6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VLOOKUP(QJ848,$A$879:$F$2635,6,FALSE)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VLOOKUP(QS848,$A$879:$F$2635,6,FALSE)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VLOOKUP(RB848,$A$879:$F$2635,6,FALSE)</f>
        <v>136</v>
      </c>
      <c r="RF848" s="179" t="s">
        <v>67</v>
      </c>
      <c r="RG848" s="10">
        <f>RE848*1.2</f>
        <v>163.19999999999999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VLOOKUP(RK848,$A$879:$F$2635,6,FALSE)</f>
        <v>93</v>
      </c>
      <c r="RO848" s="179" t="s">
        <v>67</v>
      </c>
      <c r="RP848" s="10">
        <f>RN848*1.2</f>
        <v>111.6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VLOOKUP(RT848,$A$879:$F$2635,6,FALSE)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VLOOKUP(SC848,$A$879:$F$2635,6,FALSE)</f>
        <v>68</v>
      </c>
      <c r="SG848" s="179" t="s">
        <v>67</v>
      </c>
      <c r="SH848" s="10">
        <f>SF848*1.2</f>
        <v>81.599999999999994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VLOOKUP(SL848,$A$879:$F$2635,6,FALSE)</f>
        <v>12</v>
      </c>
      <c r="SP848" s="179" t="s">
        <v>67</v>
      </c>
      <c r="SQ848" s="10">
        <f>SO848*1.2</f>
        <v>14.399999999999999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VLOOKUP(SU848,$A$879:$F$2635,6,FALSE)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VLOOKUP(TD848,$A$879:$F$2635,6,FALSE)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VLOOKUP(TM848,$A$879:$F$2635,6,FALSE)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VLOOKUP(TV848,$A$879:$F$2635,6,FALSE)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VLOOKUP(UE848,$A$879:$F$2635,6,FALSE)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VLOOKUP(UN848,$A$879:$F$2635,6,FALSE)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VLOOKUP(UW848,$A$879:$F$2635,6,FALSE)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VLOOKUP(VF848,$A$879:$F$2635,6,FALSE)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VLOOKUP(VO848,$A$879:$F$2635,6,FALSE)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VLOOKUP(VX848,$A$879:$F$2635,6,FALSE)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VLOOKUP(WG848,$A$879:$F$2635,6,FALSE)</f>
        <v>191</v>
      </c>
      <c r="WK848" s="179" t="s">
        <v>67</v>
      </c>
      <c r="WL848" s="10">
        <f>WJ848*1.2</f>
        <v>229.2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VLOOKUP(WP848,$A$879:$F$2635,6,FALSE)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VLOOKUP(WY848,$A$879:$F$2635,6,FALSE)</f>
        <v>60</v>
      </c>
      <c r="XC848" s="179" t="s">
        <v>67</v>
      </c>
      <c r="XD848" s="10">
        <f>XB848*1.2</f>
        <v>72</v>
      </c>
      <c r="XF848" s="239"/>
      <c r="XG848" s="179" t="s">
        <v>108</v>
      </c>
      <c r="XH848" s="370" t="s">
        <v>607</v>
      </c>
      <c r="XJ848" s="180"/>
      <c r="XK848" s="180">
        <f>VLOOKUP(XH848,$A$879:$F$2635,6,FALSE)</f>
        <v>103</v>
      </c>
      <c r="XL848" s="179" t="s">
        <v>67</v>
      </c>
      <c r="XM848" s="10">
        <f>XK848*1.2</f>
        <v>123.6</v>
      </c>
      <c r="XO848" s="239"/>
      <c r="XP848" s="179" t="s">
        <v>108</v>
      </c>
      <c r="XQ848" s="360" t="s">
        <v>1722</v>
      </c>
      <c r="XS848" s="180"/>
      <c r="XT848" s="180">
        <f>VLOOKUP(XQ848,$A$879:$F$2635,6,FALSE)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VLOOKUP(XZ848,$A$879:$F$2635,6,FALSE)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0" t="s">
        <v>2046</v>
      </c>
      <c r="YK848" s="180"/>
      <c r="YL848" s="180">
        <f>VLOOKUP(YI848,$A$879:$F$2635,6,FALSE)</f>
        <v>191</v>
      </c>
      <c r="YM848" s="179" t="s">
        <v>67</v>
      </c>
      <c r="YN848" s="10">
        <f>YL848*1.2</f>
        <v>229.2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VLOOKUP(YR848,$A$879:$F$2635,6,FALSE)</f>
        <v>13</v>
      </c>
      <c r="YV848" s="179" t="s">
        <v>67</v>
      </c>
      <c r="YW848" s="10">
        <f>YU848*1.2</f>
        <v>15.6</v>
      </c>
      <c r="YY848" s="239"/>
      <c r="YZ848" s="179" t="s">
        <v>108</v>
      </c>
      <c r="ZA848" s="360" t="s">
        <v>469</v>
      </c>
      <c r="ZC848" s="180"/>
      <c r="ZD848" s="180">
        <f>VLOOKUP(ZA848,$A$879:$F$2635,6,FALSE)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VLOOKUP(ZJ848,$A$879:$F$2635,6,FALSE)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VLOOKUP(ZS848,$A$879:$F$2635,6,FALSE)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VLOOKUP(AAB848,$A$879:$F$2635,6,FALSE)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VLOOKUP(AAK848,$A$879:$F$2635,6,FALSE)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VLOOKUP(AAT848,$A$879:$F$2635,6,FALSE)</f>
        <v>4</v>
      </c>
      <c r="AAX848" s="179" t="s">
        <v>67</v>
      </c>
      <c r="AAY848" s="10">
        <f>AAW848*1.2</f>
        <v>4.8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VLOOKUP(ABC848,$A$879:$F$2635,6,FALSE)</f>
        <v>103</v>
      </c>
      <c r="ABG848" s="179" t="s">
        <v>67</v>
      </c>
      <c r="ABH848" s="10">
        <f>ABF848*1.2</f>
        <v>123.6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VLOOKUP(ABL848,$A$879:$F$2635,6,FALSE)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VLOOKUP(ABU848,$A$879:$F$2635,6,FALSE)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VLOOKUP(ACD848,$A$879:$F$2635,6,FALSE)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VLOOKUP(ACM848,$A$879:$F$2635,6,FALSE)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VLOOKUP(ACV848,$A$879:$F$2635,6,FALSE)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VLOOKUP(ADE848,$A$879:$F$2635,6,FALSE)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VLOOKUP(ADN848,$A$879:$F$2635,6,FALSE)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VLOOKUP(ADW848,$A$879:$F$2635,6,FALSE)</f>
        <v>103</v>
      </c>
      <c r="AEA848" s="179" t="s">
        <v>67</v>
      </c>
      <c r="AEB848" s="10">
        <f>ADZ848*1.2</f>
        <v>123.6</v>
      </c>
      <c r="AED848" s="239"/>
      <c r="AEE848" s="179" t="s">
        <v>108</v>
      </c>
      <c r="AEF848" s="75" t="s">
        <v>183</v>
      </c>
      <c r="AEH848" s="180"/>
      <c r="AEI848" s="180" t="e">
        <f>VLOOKUP(AEF848,$A$879:$F$2635,6,FALSE)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VLOOKUP(AEO848,$A$879:$F$2635,6,FALSE)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VLOOKUP(AEX848,$A$879:$F$2635,6,FALSE)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VLOOKUP(AFG848,$A$879:$F$2635,6,FALSE)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VLOOKUP(AFP848,$A$879:$F$2635,6,FALSE)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VLOOKUP(AFY848,$A$879:$F$2635,6,FALSE)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VLOOKUP(AGH848,$A$879:$F$2635,6,FALSE)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VLOOKUP(AGQ848,$A$879:$F$2635,6,FALSE)</f>
        <v>4</v>
      </c>
      <c r="AGU848" s="179" t="s">
        <v>67</v>
      </c>
      <c r="AGV848" s="10">
        <f>AGT848*1.2</f>
        <v>4.8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VLOOKUP(AGZ848,$A$879:$F$2635,6,FALSE)</f>
        <v>42</v>
      </c>
      <c r="AHD848" s="179" t="s">
        <v>67</v>
      </c>
      <c r="AHE848" s="10">
        <f>AHC848*1.2</f>
        <v>50.4</v>
      </c>
      <c r="AHF848" s="10"/>
      <c r="AHG848" s="239"/>
      <c r="AHH848" s="179" t="s">
        <v>108</v>
      </c>
      <c r="AHI848" s="439" t="s">
        <v>3325</v>
      </c>
      <c r="AHK848" s="180"/>
      <c r="AHL848" s="180">
        <f>VLOOKUP(AHI848,$A$879:$F$2635,6,FALSE)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VLOOKUP(AHR848,$A$879:$F$2635,6,FALSE)</f>
        <v>103</v>
      </c>
      <c r="AHV848" s="179" t="s">
        <v>67</v>
      </c>
      <c r="AHW848" s="10">
        <f>AHU848*1.2</f>
        <v>123.6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VLOOKUP(AIA848,$A$879:$F$2635,6,FALSE)</f>
        <v>131</v>
      </c>
      <c r="AIE848" s="179" t="s">
        <v>67</v>
      </c>
      <c r="AIF848" s="10">
        <f>AID848*1.2</f>
        <v>157.19999999999999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VLOOKUP(AIJ848,$A$879:$F$2635,6,FALSE)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VLOOKUP(AIS848,$A$879:$F$2635,6,FALSE)</f>
        <v>191</v>
      </c>
      <c r="AIW848" s="179" t="s">
        <v>67</v>
      </c>
      <c r="AIX848" s="10">
        <f>AIV848*1.2</f>
        <v>229.2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VLOOKUP(AJB848,$A$879:$F$2635,6,FALSE)</f>
        <v>103</v>
      </c>
      <c r="AJF848" s="179" t="s">
        <v>67</v>
      </c>
      <c r="AJG848" s="10">
        <f>AJE848*1.2</f>
        <v>123.6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VLOOKUP(AJK848,$A$879:$F$2635,6,FALSE)</f>
        <v>131</v>
      </c>
      <c r="AJO848" s="179" t="s">
        <v>67</v>
      </c>
      <c r="AJP848" s="10">
        <f>AJN848*1.2</f>
        <v>157.19999999999999</v>
      </c>
      <c r="AJQ848" s="10"/>
      <c r="AJR848" s="239"/>
      <c r="AJS848" s="179" t="s">
        <v>108</v>
      </c>
      <c r="AJT848" s="366" t="s">
        <v>3325</v>
      </c>
      <c r="AJV848" s="180"/>
      <c r="AJW848" s="180">
        <f>VLOOKUP(AJT848,$A$879:$F$2635,6,FALSE)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VLOOKUP(AKC848,$A$879:$F$2635,6,FALSE)</f>
        <v>88</v>
      </c>
      <c r="AKG848" s="179" t="s">
        <v>67</v>
      </c>
      <c r="AKH848" s="10">
        <f>AKF848*1.2</f>
        <v>105.6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VLOOKUP(AKL848,$A$879:$F$2635,6,FALSE)</f>
        <v>4</v>
      </c>
      <c r="AKP848" s="179" t="s">
        <v>67</v>
      </c>
      <c r="AKQ848" s="10">
        <f>AKO848*1.2</f>
        <v>4.8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VLOOKUP(AKU848,$A$879:$F$2635,6,FALSE)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VLOOKUP(ALD848,$A$879:$F$2635,6,FALSE)</f>
        <v>93</v>
      </c>
      <c r="ALH848" s="179" t="s">
        <v>67</v>
      </c>
      <c r="ALI848" s="10">
        <f>ALG848*1.2</f>
        <v>111.6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VLOOKUP(ALM848,$A$879:$F$2635,6,FALSE)</f>
        <v>4</v>
      </c>
      <c r="ALQ848" s="179" t="s">
        <v>67</v>
      </c>
      <c r="ALR848" s="10">
        <f>ALP848*1.2</f>
        <v>4.8</v>
      </c>
      <c r="ALS848" s="10"/>
      <c r="ALT848" s="239"/>
      <c r="ALU848" s="179" t="s">
        <v>108</v>
      </c>
      <c r="ALV848" s="360" t="s">
        <v>3325</v>
      </c>
      <c r="ALX848" s="180"/>
      <c r="ALY848" s="180">
        <f>VLOOKUP(ALV848,$A$879:$F$2635,6,FALSE)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VLOOKUP(AME848,$A$879:$F$2635,6,FALSE)</f>
        <v>131</v>
      </c>
      <c r="AMI848" s="179" t="s">
        <v>67</v>
      </c>
      <c r="AMJ848" s="10">
        <f>AMH848*1.2</f>
        <v>157.19999999999999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VLOOKUP(AMN848,$A$879:$F$2635,6,FALSE)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VLOOKUP(AMW848,$A$879:$F$2635,6,FALSE)</f>
        <v>191</v>
      </c>
      <c r="ANA848" s="179" t="s">
        <v>67</v>
      </c>
      <c r="ANB848" s="10">
        <f>AMZ848*1.2</f>
        <v>229.2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VLOOKUP(ANF848,$A$879:$F$2635,6,FALSE)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VLOOKUP(ANO848,$A$879:$F$2635,6,FALSE)</f>
        <v>68</v>
      </c>
      <c r="ANS848" s="179" t="s">
        <v>67</v>
      </c>
      <c r="ANT848" s="10">
        <f>ANR848*1.2</f>
        <v>81.599999999999994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VLOOKUP(ANX848,$A$879:$F$2635,6,FALSE)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VLOOKUP(AOG848,$A$879:$F$2635,6,FALSE)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VLOOKUP(AOP848,$A$879:$F$2635,6,FALSE)</f>
        <v>103</v>
      </c>
      <c r="AOT848" s="179" t="s">
        <v>67</v>
      </c>
      <c r="AOU848" s="10">
        <f>AOS848*1.2</f>
        <v>123.6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VLOOKUP(AOY848,$A$879:$F$2635,6,FALSE)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VLOOKUP(APH848,$A$879:$F$2635,6,FALSE)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VLOOKUP(APQ848,$A$879:$F$2635,6,FALSE)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VLOOKUP(APZ848,$A$879:$F$2635,6,FALSE)</f>
        <v>60</v>
      </c>
      <c r="AQD848" s="179" t="s">
        <v>67</v>
      </c>
      <c r="AQE848" s="10">
        <f>AQC848*1.2</f>
        <v>72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VLOOKUP(AQI848,$A$879:$F$2635,6,FALSE)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VLOOKUP(AQR848,$A$879:$F$2635,6,FALSE)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VLOOKUP(ARA848,$A$879:$F$2635,6,FALSE)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VLOOKUP(ARJ848,$A$879:$F$2635,6,FALSE)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VLOOKUP(ARS848,$A$879:$F$2635,6,FALSE)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VLOOKUP(ASB848,$A$879:$F$2635,6,FALSE)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VLOOKUP(ASK848,$A$879:$F$2635,6,FALSE)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VLOOKUP(AST848,$A$879:$F$2635,6,FALSE)</f>
        <v>29</v>
      </c>
      <c r="ASX848" s="179" t="s">
        <v>67</v>
      </c>
      <c r="ASY848" s="10">
        <f>ASW848*1.2</f>
        <v>34.799999999999997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VLOOKUP(ATC848,$A$879:$F$2635,6,FALSE)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VLOOKUP(ATL848,$A$879:$F$2635,6,FALSE)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VLOOKUP(ATU848,$A$879:$F$2635,6,FALSE)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VLOOKUP(AUD848,$A$879:$F$2635,6,FALSE)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VLOOKUP(AUM848,$A$879:$F$2635,6,FALSE)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VLOOKUP(AUV848,$A$879:$F$2635,6,FALSE)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VLOOKUP(AVE848,$A$879:$F$2635,6,FALSE)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VLOOKUP(AVN848,$A$879:$F$2635,6,FALSE)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VLOOKUP(AVW848,$A$879:$F$2635,6,FALSE)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VLOOKUP(AWF848,$A$879:$F$2635,6,FALSE)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VLOOKUP(AWO848,$A$879:$F$2635,6,FALSE)</f>
        <v>73</v>
      </c>
      <c r="AWS848" s="179" t="s">
        <v>67</v>
      </c>
      <c r="AWT848" s="10">
        <f>AWR848*1.2</f>
        <v>87.6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VLOOKUP(AWX848,$A$879:$F$2635,6,FALSE)</f>
        <v>4</v>
      </c>
      <c r="AXB848" s="179" t="s">
        <v>67</v>
      </c>
      <c r="AXC848" s="10">
        <f>AXA848*1.2</f>
        <v>4.8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VLOOKUP(AXG848,$A$879:$F$2635,6,FALSE)</f>
        <v>4</v>
      </c>
      <c r="AXK848" s="179" t="s">
        <v>67</v>
      </c>
      <c r="AXL848" s="10">
        <f>AXJ848*1.2</f>
        <v>4.8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VLOOKUP(AXP848,$A$879:$F$2635,6,FALSE)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VLOOKUP(AXY848,$A$879:$F$2635,6,FALSE)</f>
        <v>88</v>
      </c>
      <c r="AYC848" s="179" t="s">
        <v>67</v>
      </c>
      <c r="AYD848" s="10">
        <f>AYB848*1.2</f>
        <v>105.6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VLOOKUP(AYH848,$A$879:$F$2635,6,FALSE)</f>
        <v>136</v>
      </c>
      <c r="AYL848" s="179" t="s">
        <v>67</v>
      </c>
      <c r="AYM848" s="10">
        <f>AYK848*1.2</f>
        <v>163.19999999999999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VLOOKUP(AYQ848,$A$879:$F$2635,6,FALSE)</f>
        <v>4</v>
      </c>
      <c r="AYU848" s="179" t="s">
        <v>67</v>
      </c>
      <c r="AYV848" s="10">
        <f>AYT848*1.2</f>
        <v>4.8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VLOOKUP(AYZ848,$A$879:$F$2635,6,FALSE)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VLOOKUP(AZI848,$A$879:$F$2635,6,FALSE)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VLOOKUP(AZR848,$A$879:$F$2635,6,FALSE)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3325</v>
      </c>
      <c r="BAC848" s="180"/>
      <c r="BAD848" s="180">
        <f>VLOOKUP(BAA848,$A$879:$F$2635,6,FALSE)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VLOOKUP(BAJ848,$A$879:$F$2635,6,FALSE)</f>
        <v>88</v>
      </c>
      <c r="BAN848" s="179" t="s">
        <v>67</v>
      </c>
      <c r="BAO848" s="10">
        <f>BAM848*1.2</f>
        <v>105.6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VLOOKUP(BAS848,$A$879:$F$2635,6,FALSE)</f>
        <v>15</v>
      </c>
      <c r="BAW848" s="179" t="s">
        <v>67</v>
      </c>
      <c r="BAX848" s="10">
        <f>BAV848*1.2</f>
        <v>18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VLOOKUP(BBB848,$A$879:$F$2635,6,FALSE)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VLOOKUP(BBK848,$A$879:$F$2635,6,FALSE)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VLOOKUP(BBT848,$A$879:$F$2635,6,FALSE)</f>
        <v>15</v>
      </c>
      <c r="BBX848" s="179" t="s">
        <v>67</v>
      </c>
      <c r="BBY848" s="10">
        <f>BBW848*1.2</f>
        <v>18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VLOOKUP(BCC848,$A$879:$F$2635,6,FALSE)</f>
        <v>60</v>
      </c>
      <c r="BCG848" s="179" t="s">
        <v>67</v>
      </c>
      <c r="BCH848" s="10">
        <f>BCF848*1.2</f>
        <v>72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VLOOKUP(BCL848,$A$879:$F$2635,6,FALSE)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VLOOKUP(BCU848,$A$879:$F$2635,6,FALSE)</f>
        <v>103</v>
      </c>
      <c r="BCY848" s="179" t="s">
        <v>67</v>
      </c>
      <c r="BCZ848" s="10">
        <f>BCX848*1.2</f>
        <v>123.6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VLOOKUP(BDD848,$A$879:$F$2635,6,FALSE)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VLOOKUP(BDM848,$A$879:$F$2635,6,FALSE)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VLOOKUP(BDV848,$A$879:$F$2635,6,FALSE)</f>
        <v>4</v>
      </c>
      <c r="BDZ848" s="179" t="s">
        <v>67</v>
      </c>
      <c r="BEA848" s="10">
        <f>BDY848*1.2</f>
        <v>4.8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VLOOKUP(BEE848,$A$879:$F$2635,6,FALSE)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VLOOKUP(BEN848,$A$879:$F$2635,6,FALSE)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VLOOKUP(BEW848,$A$879:$F$2635,6,FALSE)</f>
        <v>4</v>
      </c>
      <c r="BFA848" s="179" t="s">
        <v>67</v>
      </c>
      <c r="BFB848" s="10">
        <f>BEZ848*1.2</f>
        <v>4.8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VLOOKUP(BFF848,$A$879:$F$2635,6,FALSE)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VLOOKUP(BFO848,$A$879:$F$2635,6,FALSE)</f>
        <v>73</v>
      </c>
      <c r="BFS848" s="179" t="s">
        <v>67</v>
      </c>
      <c r="BFT848" s="10">
        <f>BFR848*1.2</f>
        <v>87.6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VLOOKUP(BFX848,$A$879:$F$2635,6,FALSE)</f>
        <v>4</v>
      </c>
      <c r="BGB848" s="179" t="s">
        <v>67</v>
      </c>
      <c r="BGC848" s="10">
        <f>BGA848*1.2</f>
        <v>4.8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VLOOKUP(BGG848,$A$879:$F$2635,6,FALSE)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VLOOKUP(BGP848,$A$879:$F$2635,6,FALSE)</f>
        <v>88</v>
      </c>
      <c r="BGT848" s="179" t="s">
        <v>67</v>
      </c>
      <c r="BGU848" s="10">
        <f>BGS848*1.2</f>
        <v>105.6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VLOOKUP(BGY848,$A$879:$F$2635,6,FALSE)</f>
        <v>88</v>
      </c>
      <c r="BHC848" s="179" t="s">
        <v>67</v>
      </c>
      <c r="BHD848" s="10">
        <f>BHB848*1.2</f>
        <v>105.6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VLOOKUP(B849,$A$879:$F$2635,6,FALSE)</f>
        <v>15</v>
      </c>
      <c r="F849" s="179" t="s">
        <v>69</v>
      </c>
      <c r="G849" s="10">
        <f>E849*1.1</f>
        <v>16.5</v>
      </c>
      <c r="H849" s="10"/>
      <c r="I849" s="233"/>
      <c r="J849" s="179" t="s">
        <v>109</v>
      </c>
      <c r="K849" s="360" t="s">
        <v>3325</v>
      </c>
      <c r="M849" s="180"/>
      <c r="N849" s="180">
        <f>VLOOKUP(K849,$A$879:$F$2635,6,FALSE)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3325</v>
      </c>
      <c r="V849" s="180"/>
      <c r="W849" s="180">
        <f>VLOOKUP(T849,$A$879:$F$2635,6,FALSE)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VLOOKUP(AC849,$A$879:$F$2635,6,FALSE)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VLOOKUP(AL849,$A$879:$F$2635,6,FALSE)</f>
        <v>131</v>
      </c>
      <c r="AP849" s="179" t="s">
        <v>69</v>
      </c>
      <c r="AQ849" s="10">
        <f>AO849*1.1</f>
        <v>144.10000000000002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VLOOKUP(AU849,$A$879:$F$2635,6,FALSE)</f>
        <v>131</v>
      </c>
      <c r="AY849" s="179" t="s">
        <v>69</v>
      </c>
      <c r="AZ849" s="10">
        <f>AX849*1.1</f>
        <v>144.10000000000002</v>
      </c>
      <c r="BA849" s="10"/>
      <c r="BB849" s="233"/>
      <c r="BC849" s="179" t="s">
        <v>109</v>
      </c>
      <c r="BD849" s="360" t="s">
        <v>3237</v>
      </c>
      <c r="BF849" s="180"/>
      <c r="BG849" s="180">
        <f>VLOOKUP(BD849,$A$879:$F$2635,6,FALSE)</f>
        <v>29</v>
      </c>
      <c r="BH849" s="179" t="s">
        <v>69</v>
      </c>
      <c r="BI849" s="10">
        <f>BG849*1.1</f>
        <v>31.900000000000002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VLOOKUP(BM849,$A$879:$F$2635,6,FALSE)</f>
        <v>4</v>
      </c>
      <c r="BQ849" s="179" t="s">
        <v>69</v>
      </c>
      <c r="BR849" s="10">
        <f>BP849*1.1</f>
        <v>4.4000000000000004</v>
      </c>
      <c r="BS849" s="10"/>
      <c r="BT849" s="233"/>
      <c r="BU849" s="179" t="s">
        <v>109</v>
      </c>
      <c r="BV849" s="360" t="s">
        <v>3325</v>
      </c>
      <c r="BX849" s="180"/>
      <c r="BY849" s="180">
        <f>VLOOKUP(BV849,$A$879:$F$2635,6,FALSE)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VLOOKUP(CE849,$A$879:$F$2635,6,FALSE)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VLOOKUP(CN849,$A$879:$F$2635,6,FALSE)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VLOOKUP(CW849,$A$879:$F$2635,6,FALSE)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VLOOKUP(DF849,$A$879:$F$2635,6,FALSE)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VLOOKUP(DO849,$A$879:$F$2635,6,FALSE)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VLOOKUP(DX849,$A$879:$F$2635,6,FALSE)</f>
        <v>93</v>
      </c>
      <c r="EB849" s="179" t="s">
        <v>69</v>
      </c>
      <c r="EC849" s="10">
        <f>EA849*1.1</f>
        <v>102.30000000000001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VLOOKUP(EG849,$A$879:$F$2635,6,FALSE)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VLOOKUP(EP849,$A$879:$F$2635,6,FALSE)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VLOOKUP(EY849,$A$879:$F$2635,6,FALSE)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VLOOKUP(FH849,$A$879:$F$2635,6,FALSE)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VLOOKUP(FQ849,$A$879:$F$2635,6,FALSE)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VLOOKUP(FZ849,$A$879:$F$2635,6,FALSE)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VLOOKUP(GI849,$A$879:$F$2635,6,FALSE)</f>
        <v>88</v>
      </c>
      <c r="GM849" s="179" t="s">
        <v>69</v>
      </c>
      <c r="GN849" s="10">
        <f>GL849*1.1</f>
        <v>96.800000000000011</v>
      </c>
      <c r="GO849" s="10"/>
      <c r="GP849" s="233"/>
      <c r="GQ849" s="179" t="s">
        <v>109</v>
      </c>
      <c r="GR849" s="360" t="s">
        <v>3325</v>
      </c>
      <c r="GT849" s="180"/>
      <c r="GU849" s="180">
        <f>VLOOKUP(GR849,$A$879:$F$2635,6,FALSE)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VLOOKUP(HA849,$A$879:$F$2635,6,FALSE)</f>
        <v>13</v>
      </c>
      <c r="HE849" s="179" t="s">
        <v>69</v>
      </c>
      <c r="HF849" s="10">
        <f>HD849*1.1</f>
        <v>14.3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VLOOKUP(HJ849,$A$879:$F$2635,6,FALSE)</f>
        <v>48</v>
      </c>
      <c r="HN849" s="179" t="s">
        <v>69</v>
      </c>
      <c r="HO849" s="10">
        <f>HM849*1.1</f>
        <v>52.800000000000004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VLOOKUP(HS849,$A$879:$F$2635,6,FALSE)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VLOOKUP(IB849,$A$879:$F$2635,6,FALSE)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VLOOKUP(IK849,$A$879:$F$2635,6,FALSE)</f>
        <v>4</v>
      </c>
      <c r="IO849" s="179" t="s">
        <v>69</v>
      </c>
      <c r="IP849" s="10">
        <f>IN849*1.1</f>
        <v>4.4000000000000004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VLOOKUP(IT849,$A$879:$F$2635,6,FALSE)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VLOOKUP(JC849,$A$879:$F$2635,6,FALSE)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VLOOKUP(JL849,$A$879:$F$2635,6,FALSE)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VLOOKUP(JU849,$A$879:$F$2635,6,FALSE)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VLOOKUP(KD849,$A$879:$F$2635,6,FALSE)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VLOOKUP(KM849,$A$879:$F$2635,6,FALSE)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VLOOKUP(KV849,$A$879:$F$2635,6,FALSE)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VLOOKUP(LE849,$A$879:$F$2635,6,FALSE)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3325</v>
      </c>
      <c r="LP849" s="180"/>
      <c r="LQ849" s="180">
        <f>VLOOKUP(LN849,$A$879:$F$2635,6,FALSE)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VLOOKUP(LW849,$A$879:$F$2635,6,FALSE)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VLOOKUP(MF849,$A$879:$F$2635,6,FALSE)</f>
        <v>25</v>
      </c>
      <c r="MJ849" s="179" t="s">
        <v>69</v>
      </c>
      <c r="MK849" s="10">
        <f>MI849*1.1</f>
        <v>27.500000000000004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VLOOKUP(MO849,$A$879:$F$2635,6,FALSE)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VLOOKUP(MX849,$A$879:$F$2635,6,FALSE)</f>
        <v>4</v>
      </c>
      <c r="NB849" s="179" t="s">
        <v>69</v>
      </c>
      <c r="NC849" s="10">
        <f>NA849*1.1</f>
        <v>4.4000000000000004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VLOOKUP(NG849,$A$879:$F$2635,6,FALSE)</f>
        <v>12</v>
      </c>
      <c r="NK849" s="179" t="s">
        <v>69</v>
      </c>
      <c r="NL849" s="10">
        <f>NJ849*1.1</f>
        <v>13.200000000000001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VLOOKUP(NP849,$A$879:$F$2635,6,FALSE)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VLOOKUP(NY849,$A$879:$F$2635,6,FALSE)</f>
        <v>15</v>
      </c>
      <c r="OC849" s="179" t="s">
        <v>69</v>
      </c>
      <c r="OD849" s="10">
        <f>OB849*1.1</f>
        <v>16.5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VLOOKUP(OH849,$A$879:$F$2635,6,FALSE)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VLOOKUP(OQ849,$A$879:$F$2635,6,FALSE)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VLOOKUP(OZ849,$A$879:$F$2635,6,FALSE)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VLOOKUP(PI849,$A$879:$F$2635,6,FALSE)</f>
        <v>88</v>
      </c>
      <c r="PM849" s="179" t="s">
        <v>69</v>
      </c>
      <c r="PN849" s="10">
        <f>PL849*1.1</f>
        <v>96.800000000000011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VLOOKUP(PR849,$A$879:$F$2635,6,FALSE)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VLOOKUP(QA849,$A$879:$F$2635,6,FALSE)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VLOOKUP(QJ849,$A$879:$F$2635,6,FALSE)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VLOOKUP(QS849,$A$879:$F$2635,6,FALSE)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VLOOKUP(RB849,$A$879:$F$2635,6,FALSE)</f>
        <v>68</v>
      </c>
      <c r="RF849" s="179" t="s">
        <v>69</v>
      </c>
      <c r="RG849" s="10">
        <f>RE849*1.1</f>
        <v>74.800000000000011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VLOOKUP(RK849,$A$879:$F$2635,6,FALSE)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VLOOKUP(RT849,$A$879:$F$2635,6,FALSE)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VLOOKUP(SC849,$A$879:$F$2635,6,FALSE)</f>
        <v>15</v>
      </c>
      <c r="SG849" s="179" t="s">
        <v>69</v>
      </c>
      <c r="SH849" s="10">
        <f>SF849*1.1</f>
        <v>16.5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VLOOKUP(SL849,$A$879:$F$2635,6,FALSE)</f>
        <v>15</v>
      </c>
      <c r="SP849" s="179" t="s">
        <v>69</v>
      </c>
      <c r="SQ849" s="10">
        <f>SO849*1.1</f>
        <v>16.5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VLOOKUP(SU849,$A$879:$F$2635,6,FALSE)</f>
        <v>88</v>
      </c>
      <c r="SY849" s="179" t="s">
        <v>69</v>
      </c>
      <c r="SZ849" s="10">
        <f>SX849*1.1</f>
        <v>96.800000000000011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VLOOKUP(TD849,$A$879:$F$2635,6,FALSE)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VLOOKUP(TM849,$A$879:$F$2635,6,FALSE)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VLOOKUP(TV849,$A$879:$F$2635,6,FALSE)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VLOOKUP(UE849,$A$879:$F$2635,6,FALSE)</f>
        <v>12</v>
      </c>
      <c r="UI849" s="179" t="s">
        <v>69</v>
      </c>
      <c r="UJ849" s="10">
        <f>UH849*1.1</f>
        <v>13.200000000000001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VLOOKUP(UN849,$A$879:$F$2635,6,FALSE)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VLOOKUP(UW849,$A$879:$F$2635,6,FALSE)</f>
        <v>191</v>
      </c>
      <c r="VA849" s="179" t="s">
        <v>69</v>
      </c>
      <c r="VB849" s="10">
        <f>UZ849*1.1</f>
        <v>210.10000000000002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VLOOKUP(VF849,$A$879:$F$2635,6,FALSE)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VLOOKUP(VO849,$A$879:$F$2635,6,FALSE)</f>
        <v>140</v>
      </c>
      <c r="VS849" s="179" t="s">
        <v>69</v>
      </c>
      <c r="VT849" s="10">
        <f>VR849*1.1</f>
        <v>154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VLOOKUP(VX849,$A$879:$F$2635,6,FALSE)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VLOOKUP(WG849,$A$879:$F$2635,6,FALSE)</f>
        <v>88</v>
      </c>
      <c r="WK849" s="179" t="s">
        <v>69</v>
      </c>
      <c r="WL849" s="10">
        <f>WJ849*1.1</f>
        <v>96.800000000000011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VLOOKUP(WP849,$A$879:$F$2635,6,FALSE)</f>
        <v>12</v>
      </c>
      <c r="WT849" s="179" t="s">
        <v>69</v>
      </c>
      <c r="WU849" s="10">
        <f>WS849*1.1</f>
        <v>13.200000000000001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VLOOKUP(WY849,$A$879:$F$2635,6,FALSE)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VLOOKUP(XH849,$A$879:$F$2635,6,FALSE)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VLOOKUP(XQ849,$A$879:$F$2635,6,FALSE)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VLOOKUP(XZ849,$A$879:$F$2635,6,FALSE)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VLOOKUP(YI849,$A$879:$F$2635,6,FALSE)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VLOOKUP(YR849,$A$879:$F$2635,6,FALSE)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VLOOKUP(ZA849,$A$879:$F$2635,6,FALSE)</f>
        <v>29</v>
      </c>
      <c r="ZE849" s="179" t="s">
        <v>69</v>
      </c>
      <c r="ZF849" s="10">
        <f>ZD849*1.1</f>
        <v>31.900000000000002</v>
      </c>
      <c r="ZH849" s="239"/>
      <c r="ZI849" s="179" t="s">
        <v>109</v>
      </c>
      <c r="ZJ849" s="360" t="s">
        <v>1807</v>
      </c>
      <c r="ZL849" s="180"/>
      <c r="ZM849" s="180">
        <f>VLOOKUP(ZJ849,$A$879:$F$2635,6,FALSE)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VLOOKUP(ZS849,$A$879:$F$2635,6,FALSE)</f>
        <v>88</v>
      </c>
      <c r="ZW849" s="179" t="s">
        <v>69</v>
      </c>
      <c r="ZX849" s="10">
        <f>ZV849*1.1</f>
        <v>96.800000000000011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VLOOKUP(AAB849,$A$879:$F$2635,6,FALSE)</f>
        <v>93</v>
      </c>
      <c r="AAF849" s="179" t="s">
        <v>69</v>
      </c>
      <c r="AAG849" s="10">
        <f>AAE849*1.1</f>
        <v>102.30000000000001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VLOOKUP(AAK849,$A$879:$F$2635,6,FALSE)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VLOOKUP(AAT849,$A$879:$F$2635,6,FALSE)</f>
        <v>103</v>
      </c>
      <c r="AAX849" s="179" t="s">
        <v>69</v>
      </c>
      <c r="AAY849" s="10">
        <f>AAW849*1.1</f>
        <v>113.30000000000001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VLOOKUP(ABC849,$A$879:$F$2635,6,FALSE)</f>
        <v>78</v>
      </c>
      <c r="ABG849" s="179" t="s">
        <v>69</v>
      </c>
      <c r="ABH849" s="10">
        <f>ABF849*1.1</f>
        <v>85.800000000000011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VLOOKUP(ABL849,$A$879:$F$2635,6,FALSE)</f>
        <v>4</v>
      </c>
      <c r="ABP849" s="179" t="s">
        <v>69</v>
      </c>
      <c r="ABQ849" s="10">
        <f>ABO849*1.1</f>
        <v>4.4000000000000004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VLOOKUP(ABU849,$A$879:$F$2635,6,FALSE)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VLOOKUP(ACD849,$A$879:$F$2635,6,FALSE)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VLOOKUP(ACM849,$A$879:$F$2635,6,FALSE)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VLOOKUP(ACV849,$A$879:$F$2635,6,FALSE)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VLOOKUP(ADE849,$A$879:$F$2635,6,FALSE)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VLOOKUP(ADN849,$A$879:$F$2635,6,FALSE)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VLOOKUP(ADW849,$A$879:$F$2635,6,FALSE)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VLOOKUP(AEF849,$A$879:$F$2635,6,FALSE)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VLOOKUP(AEO849,$A$879:$F$2635,6,FALSE)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VLOOKUP(AEX849,$A$879:$F$2635,6,FALSE)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VLOOKUP(AFG849,$A$879:$F$2635,6,FALSE)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VLOOKUP(AFP849,$A$879:$F$2635,6,FALSE)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VLOOKUP(AFY849,$A$879:$F$2635,6,FALSE)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VLOOKUP(AGH849,$A$879:$F$2635,6,FALSE)</f>
        <v>42</v>
      </c>
      <c r="AGL849" s="179" t="s">
        <v>69</v>
      </c>
      <c r="AGM849" s="10">
        <f>AGK849*1.1</f>
        <v>46.2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VLOOKUP(AGQ849,$A$879:$F$2635,6,FALSE)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VLOOKUP(AGZ849,$A$879:$F$2635,6,FALSE)</f>
        <v>103</v>
      </c>
      <c r="AHD849" s="179" t="s">
        <v>69</v>
      </c>
      <c r="AHE849" s="10">
        <f>AHC849*1.1</f>
        <v>113.30000000000001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VLOOKUP(AHI849,$A$879:$F$2635,6,FALSE)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VLOOKUP(AHR849,$A$879:$F$2635,6,FALSE)</f>
        <v>136</v>
      </c>
      <c r="AHV849" s="179" t="s">
        <v>69</v>
      </c>
      <c r="AHW849" s="10">
        <f>AHU849*1.1</f>
        <v>149.60000000000002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VLOOKUP(AIA849,$A$879:$F$2635,6,FALSE)</f>
        <v>103</v>
      </c>
      <c r="AIE849" s="179" t="s">
        <v>69</v>
      </c>
      <c r="AIF849" s="10">
        <f>AID849*1.1</f>
        <v>113.30000000000001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VLOOKUP(AIJ849,$A$879:$F$2635,6,FALSE)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VLOOKUP(AIS849,$A$879:$F$2635,6,FALSE)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VLOOKUP(AJB849,$A$879:$F$2635,6,FALSE)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3325</v>
      </c>
      <c r="AJM849" s="180"/>
      <c r="AJN849" s="180">
        <f>VLOOKUP(AJK849,$A$879:$F$2635,6,FALSE)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VLOOKUP(AJT849,$A$879:$F$2635,6,FALSE)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VLOOKUP(AKC849,$A$879:$F$2635,6,FALSE)</f>
        <v>21</v>
      </c>
      <c r="AKG849" s="179" t="s">
        <v>69</v>
      </c>
      <c r="AKH849" s="10">
        <f>AKF849*1.1</f>
        <v>23.1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VLOOKUP(AKL849,$A$879:$F$2635,6,FALSE)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VLOOKUP(AKU849,$A$879:$F$2635,6,FALSE)</f>
        <v>93</v>
      </c>
      <c r="AKY849" s="179" t="s">
        <v>69</v>
      </c>
      <c r="AKZ849" s="10">
        <f>AKX849*1.1</f>
        <v>102.30000000000001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VLOOKUP(ALD849,$A$879:$F$2635,6,FALSE)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3325</v>
      </c>
      <c r="ALO849" s="180"/>
      <c r="ALP849" s="180">
        <f>VLOOKUP(ALM849,$A$879:$F$2635,6,FALSE)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VLOOKUP(ALV849,$A$879:$F$2635,6,FALSE)</f>
        <v>191</v>
      </c>
      <c r="ALZ849" s="179" t="s">
        <v>69</v>
      </c>
      <c r="AMA849" s="10">
        <f>ALY849*1.1</f>
        <v>210.10000000000002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VLOOKUP(AME849,$A$879:$F$2635,6,FALSE)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VLOOKUP(AMN849,$A$879:$F$2635,6,FALSE)</f>
        <v>88</v>
      </c>
      <c r="AMR849" s="179" t="s">
        <v>69</v>
      </c>
      <c r="AMS849" s="10">
        <f>AMQ849*1.1</f>
        <v>96.800000000000011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VLOOKUP(AMW849,$A$879:$F$2635,6,FALSE)</f>
        <v>15</v>
      </c>
      <c r="ANA849" s="179" t="s">
        <v>69</v>
      </c>
      <c r="ANB849" s="10">
        <f>AMZ849*1.1</f>
        <v>16.5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VLOOKUP(ANF849,$A$879:$F$2635,6,FALSE)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VLOOKUP(ANO849,$A$879:$F$2635,6,FALSE)</f>
        <v>103</v>
      </c>
      <c r="ANS849" s="179" t="s">
        <v>69</v>
      </c>
      <c r="ANT849" s="10">
        <f>ANR849*1.1</f>
        <v>113.30000000000001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VLOOKUP(ANX849,$A$879:$F$2635,6,FALSE)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VLOOKUP(AOG849,$A$879:$F$2635,6,FALSE)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VLOOKUP(AOP849,$A$879:$F$2635,6,FALSE)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VLOOKUP(AOY849,$A$879:$F$2635,6,FALSE)</f>
        <v>88</v>
      </c>
      <c r="APC849" s="179" t="s">
        <v>69</v>
      </c>
      <c r="APD849" s="10">
        <f>APB849*1.1</f>
        <v>96.800000000000011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VLOOKUP(APH849,$A$879:$F$2635,6,FALSE)</f>
        <v>93</v>
      </c>
      <c r="APL849" s="179" t="s">
        <v>69</v>
      </c>
      <c r="APM849" s="10">
        <f>APK849*1.1</f>
        <v>102.30000000000001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VLOOKUP(APQ849,$A$879:$F$2635,6,FALSE)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VLOOKUP(APZ849,$A$879:$F$2635,6,FALSE)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VLOOKUP(AQI849,$A$879:$F$2635,6,FALSE)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VLOOKUP(AQR849,$A$879:$F$2635,6,FALSE)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VLOOKUP(ARA849,$A$879:$F$2635,6,FALSE)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VLOOKUP(ARJ849,$A$879:$F$2635,6,FALSE)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VLOOKUP(ARS849,$A$879:$F$2635,6,FALSE)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VLOOKUP(ASB849,$A$879:$F$2635,6,FALSE)</f>
        <v>93</v>
      </c>
      <c r="ASF849" s="179" t="s">
        <v>69</v>
      </c>
      <c r="ASG849" s="10">
        <f>ASE849*1.1</f>
        <v>102.30000000000001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VLOOKUP(ASK849,$A$879:$F$2635,6,FALSE)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VLOOKUP(AST849,$A$879:$F$2635,6,FALSE)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VLOOKUP(ATC849,$A$879:$F$2635,6,FALSE)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VLOOKUP(ATL849,$A$879:$F$2635,6,FALSE)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VLOOKUP(ATU849,$A$879:$F$2635,6,FALSE)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VLOOKUP(AUD849,$A$879:$F$2635,6,FALSE)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VLOOKUP(AUM849,$A$879:$F$2635,6,FALSE)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VLOOKUP(AUV849,$A$879:$F$2635,6,FALSE)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VLOOKUP(AVE849,$A$879:$F$2635,6,FALSE)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VLOOKUP(AVN849,$A$879:$F$2635,6,FALSE)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VLOOKUP(AVW849,$A$879:$F$2635,6,FALSE)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VLOOKUP(AWF849,$A$879:$F$2635,6,FALSE)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VLOOKUP(AWO849,$A$879:$F$2635,6,FALSE)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VLOOKUP(AWX849,$A$879:$F$2635,6,FALSE)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VLOOKUP(AXG849,$A$879:$F$2635,6,FALSE)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VLOOKUP(AXP849,$A$879:$F$2635,6,FALSE)</f>
        <v>93</v>
      </c>
      <c r="AXT849" s="179" t="s">
        <v>69</v>
      </c>
      <c r="AXU849" s="10">
        <f>AXS849*1.1</f>
        <v>102.30000000000001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VLOOKUP(AXY849,$A$879:$F$2635,6,FALSE)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VLOOKUP(AYH849,$A$879:$F$2635,6,FALSE)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VLOOKUP(AYQ849,$A$879:$F$2635,6,FALSE)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VLOOKUP(AYZ849,$A$879:$F$2635,6,FALSE)</f>
        <v>131</v>
      </c>
      <c r="AZD849" s="179" t="s">
        <v>69</v>
      </c>
      <c r="AZE849" s="10">
        <f>AZC849*1.1</f>
        <v>144.10000000000002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VLOOKUP(AZI849,$A$879:$F$2635,6,FALSE)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VLOOKUP(AZR849,$A$879:$F$2635,6,FALSE)</f>
        <v>78</v>
      </c>
      <c r="AZV849" s="179" t="s">
        <v>69</v>
      </c>
      <c r="AZW849" s="10">
        <f>AZU849*1.1</f>
        <v>85.800000000000011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VLOOKUP(BAA849,$A$879:$F$2635,6,FALSE)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VLOOKUP(BAJ849,$A$879:$F$2635,6,FALSE)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VLOOKUP(BAS849,$A$879:$F$2635,6,FALSE)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VLOOKUP(BBB849,$A$879:$F$2635,6,FALSE)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VLOOKUP(BBK849,$A$879:$F$2635,6,FALSE)</f>
        <v>93</v>
      </c>
      <c r="BBO849" s="179" t="s">
        <v>69</v>
      </c>
      <c r="BBP849" s="10">
        <f>BBN849*1.1</f>
        <v>102.30000000000001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VLOOKUP(BBT849,$A$879:$F$2635,6,FALSE)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VLOOKUP(BCC849,$A$879:$F$2635,6,FALSE)</f>
        <v>4</v>
      </c>
      <c r="BCG849" s="179" t="s">
        <v>69</v>
      </c>
      <c r="BCH849" s="10">
        <f>BCF849*1.1</f>
        <v>4.4000000000000004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VLOOKUP(BCL849,$A$879:$F$2635,6,FALSE)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VLOOKUP(BCU849,$A$879:$F$2635,6,FALSE)</f>
        <v>191</v>
      </c>
      <c r="BCY849" s="179" t="s">
        <v>69</v>
      </c>
      <c r="BCZ849" s="10">
        <f>BCX849*1.1</f>
        <v>210.10000000000002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VLOOKUP(BDD849,$A$879:$F$2635,6,FALSE)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VLOOKUP(BDM849,$A$879:$F$2635,6,FALSE)</f>
        <v>93</v>
      </c>
      <c r="BDQ849" s="179" t="s">
        <v>69</v>
      </c>
      <c r="BDR849" s="10">
        <f>BDP849*1.1</f>
        <v>102.30000000000001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VLOOKUP(BDV849,$A$879:$F$2635,6,FALSE)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VLOOKUP(BEE849,$A$879:$F$2635,6,FALSE)</f>
        <v>103</v>
      </c>
      <c r="BEI849" s="179" t="s">
        <v>69</v>
      </c>
      <c r="BEJ849" s="10">
        <f>BEH849*1.1</f>
        <v>113.30000000000001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VLOOKUP(BEN849,$A$879:$F$2635,6,FALSE)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VLOOKUP(BEW849,$A$879:$F$2635,6,FALSE)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VLOOKUP(BFF849,$A$879:$F$2635,6,FALSE)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VLOOKUP(BFO849,$A$879:$F$2635,6,FALSE)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VLOOKUP(BFX849,$A$879:$F$2635,6,FALSE)</f>
        <v>103</v>
      </c>
      <c r="BGB849" s="179" t="s">
        <v>69</v>
      </c>
      <c r="BGC849" s="10">
        <f>BGA849*1.1</f>
        <v>113.30000000000001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VLOOKUP(BGG849,$A$879:$F$2635,6,FALSE)</f>
        <v>21</v>
      </c>
      <c r="BGK849" s="179" t="s">
        <v>69</v>
      </c>
      <c r="BGL849" s="10">
        <f>BGJ849*1.1</f>
        <v>23.1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VLOOKUP(BGP849,$A$879:$F$2635,6,FALSE)</f>
        <v>93</v>
      </c>
      <c r="BGT849" s="179" t="s">
        <v>69</v>
      </c>
      <c r="BGU849" s="10">
        <f>BGS849*1.1</f>
        <v>102.30000000000001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VLOOKUP(BGY849,$A$879:$F$2635,6,FALSE)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452.5</v>
      </c>
      <c r="I850" s="233"/>
      <c r="J850" s="179"/>
      <c r="K850" s="436"/>
      <c r="M850" s="179"/>
      <c r="N850" s="179"/>
      <c r="O850" s="179"/>
      <c r="P850" s="10"/>
      <c r="Q850" s="10">
        <f>SUM(P845:P849)</f>
        <v>448</v>
      </c>
      <c r="R850" s="233"/>
      <c r="S850" s="179"/>
      <c r="T850" s="436"/>
      <c r="V850" s="179"/>
      <c r="W850" s="179"/>
      <c r="X850" s="179"/>
      <c r="Y850" s="10"/>
      <c r="Z850" s="10">
        <f>SUM(Y845:Y849)</f>
        <v>442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273.80000000000007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348.30000000000007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429.20000000000005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456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508.5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626.29999999999995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321.60000000000002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531.70000000000005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584.40000000000009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507.40000000000003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381.80000000000007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459.6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327.70000000000005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377.4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354.30000000000007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297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570.1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205.7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328.59999999999997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292.10000000000002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351.3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530.5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397.9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681.69999999999993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326.5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445.1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431.7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259.3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128.15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652.4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263.04999999999995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234.2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160.49999999999997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494.4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565.6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526.5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365.20000000000005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270.59999999999997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530.80000000000007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229.6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476.3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251.10000000000002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521.4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197.2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373.59999999999997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316.55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530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148.1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393.3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445.5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439.09999999999997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234.2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517.5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557.6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230.20000000000002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420.5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347.4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455.80000000000007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349.4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268.5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321.70000000000005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534.29999999999995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363.4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519.79999999999995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460.5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375.79999999999995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154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542.20000000000005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452.2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263.2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379.7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538.70000000000005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402.5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410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371.90000000000003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576.69999999999993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463.7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464.90000000000003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424.4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183.6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409.1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263.39999999999998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786.65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269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591.6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467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458.8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367.2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658.40000000000009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468.79999999999995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510.49999999999994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573.79999999999995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228.5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338.2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243.2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503.7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566.70000000000005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333.20000000000005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204.2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302.8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282.7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561.40000000000009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331.6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385.4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636.1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461.99999999999994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466.5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297.5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542.70000000000005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473.50000000000006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568.5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562.59999999999991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450.5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277.10000000000002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491.3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510.9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249.69999999999996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448.20000000000005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514.20000000000005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413.2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174.2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317.5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542.5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434.90000000000003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356.40000000000003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429.20000000000005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393.09999999999997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248.10000000000002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VLOOKUP(B851,$A$879:$F$2635,6,FALSE)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VLOOKUP(K851,$A$879:$F$2635,6,FALSE)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VLOOKUP(T851,$A$879:$F$2635,6,FALSE)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VLOOKUP(AC851,$A$879:$F$2635,6,FALSE)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VLOOKUP(AL851,$A$879:$F$2635,6,FALSE)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VLOOKUP(AU851,$A$879:$F$2635,6,FALSE)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VLOOKUP(BD851,$A$879:$F$2635,6,FALSE)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VLOOKUP(BM851,$A$879:$F$2635,6,FALSE)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VLOOKUP(BV851,$A$879:$F$2635,6,FALSE)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VLOOKUP(CE851,$A$879:$F$2635,6,FALSE)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VLOOKUP(CN851,$A$879:$F$2635,6,FALSE)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VLOOKUP(CW851,$A$879:$F$2635,6,FALSE)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VLOOKUP(DF851,$A$879:$F$2635,6,FALSE)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VLOOKUP(DO851,$A$879:$F$2635,6,FALSE)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VLOOKUP(DX851,$A$879:$F$2635,6,FALSE)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VLOOKUP(EG851,$A$879:$F$2635,6,FALSE)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VLOOKUP(EP851,$A$879:$F$2635,6,FALSE)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VLOOKUP(EY851,$A$879:$F$2635,6,FALSE)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VLOOKUP(FH851,$A$879:$F$2635,6,FALSE)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VLOOKUP(FQ851,$A$879:$F$2635,6,FALSE)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VLOOKUP(FZ851,$A$879:$F$2635,6,FALSE)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VLOOKUP(GI851,$A$879:$F$2635,6,FALSE)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VLOOKUP(GR851,$A$879:$F$2635,6,FALSE)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VLOOKUP(HA851,$A$879:$F$2635,6,FALSE)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VLOOKUP(HJ851,$A$879:$F$2635,6,FALSE)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VLOOKUP(HS851,$A$879:$F$2635,6,FALSE)</f>
        <v>14</v>
      </c>
      <c r="HW851" s="179" t="s">
        <v>61</v>
      </c>
      <c r="HX851" s="10">
        <f>HV851*1.5*HU851</f>
        <v>21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VLOOKUP(IB851,$A$879:$F$2635,6,FALSE)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VLOOKUP(IK851,$A$879:$F$2635,6,FALSE)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VLOOKUP(IT851,$A$879:$F$2635,6,FALSE)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VLOOKUP(JC851,$A$879:$F$2635,6,FALSE)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3117</v>
      </c>
      <c r="JN851" s="248">
        <f>IF(JM851="Kopman",2,1)</f>
        <v>1</v>
      </c>
      <c r="JO851" s="180">
        <f>VLOOKUP(JL851,$A$879:$F$2635,6,FALSE)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VLOOKUP(JU851,$A$879:$F$2635,6,FALSE)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VLOOKUP(KD851,$A$879:$F$2635,6,FALSE)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VLOOKUP(KM851,$A$879:$F$2635,6,FALSE)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VLOOKUP(KV851,$A$879:$F$2635,6,FALSE)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VLOOKUP(LE851,$A$879:$F$2635,6,FALSE)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VLOOKUP(LN851,$A$879:$F$2635,6,FALSE)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VLOOKUP(LW851,$A$879:$F$2635,6,FALSE)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3332</v>
      </c>
      <c r="MH851" s="248">
        <f>IF(MG851="Kopman",2,1)</f>
        <v>1</v>
      </c>
      <c r="MI851" s="180">
        <f>VLOOKUP(MF851,$A$879:$F$2635,6,FALSE)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VLOOKUP(MO851,$A$879:$F$2635,6,FALSE)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VLOOKUP(MX851,$A$879:$F$2635,6,FALSE)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VLOOKUP(NG851,$A$879:$F$2635,6,FALSE)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VLOOKUP(NP851,$A$879:$F$2635,6,FALSE)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VLOOKUP(NY851,$A$879:$F$2635,6,FALSE)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VLOOKUP(OH851,$A$879:$F$2635,6,FALSE)</f>
        <v>133</v>
      </c>
      <c r="OL851" s="179" t="s">
        <v>61</v>
      </c>
      <c r="OM851" s="10">
        <f>OK851*1.5*OJ851</f>
        <v>199.5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VLOOKUP(OQ851,$A$879:$F$2635,6,FALSE)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VLOOKUP(OZ851,$A$879:$F$2635,6,FALSE)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VLOOKUP(PI851,$A$879:$F$2635,6,FALSE)</f>
        <v>49</v>
      </c>
      <c r="PM851" s="179" t="s">
        <v>61</v>
      </c>
      <c r="PN851" s="10">
        <f>PL851*1.5*PK851</f>
        <v>73.5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VLOOKUP(PR851,$A$879:$F$2635,6,FALSE)</f>
        <v>114</v>
      </c>
      <c r="PV851" s="179" t="s">
        <v>61</v>
      </c>
      <c r="PW851" s="10">
        <f>PU851*1.5*PT851</f>
        <v>171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VLOOKUP(QA851,$A$879:$F$2635,6,FALSE)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VLOOKUP(QJ851,$A$879:$F$2635,6,FALSE)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VLOOKUP(QS851,$A$879:$F$2635,6,FALSE)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VLOOKUP(RB851,$A$879:$F$2635,6,FALSE)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VLOOKUP(RK851,$A$879:$F$2635,6,FALSE)</f>
        <v>14</v>
      </c>
      <c r="RO851" s="179" t="s">
        <v>61</v>
      </c>
      <c r="RP851" s="10">
        <f>RN851*1.5*RM851</f>
        <v>21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VLOOKUP(RT851,$A$879:$F$2635,6,FALSE)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VLOOKUP(SC851,$A$879:$F$2635,6,FALSE)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VLOOKUP(SL851,$A$879:$F$2635,6,FALSE)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VLOOKUP(SU851,$A$879:$F$2635,6,FALSE)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VLOOKUP(TD851,$A$879:$F$2635,6,FALSE)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VLOOKUP(TM851,$A$879:$F$2635,6,FALSE)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VLOOKUP(TV851,$A$879:$F$2635,6,FALSE)</f>
        <v>133</v>
      </c>
      <c r="TZ851" s="179" t="s">
        <v>61</v>
      </c>
      <c r="UA851" s="10">
        <f>TY851*1.5*TX851</f>
        <v>199.5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VLOOKUP(UE851,$A$879:$F$2635,6,FALSE)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VLOOKUP(UN851,$A$879:$F$2635,6,FALSE)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VLOOKUP(UW851,$A$879:$F$2635,6,FALSE)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VLOOKUP(VF851,$A$879:$F$2635,6,FALSE)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VLOOKUP(VO851,$A$879:$F$2635,6,FALSE)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VLOOKUP(VX851,$A$879:$F$2635,6,FALSE)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VLOOKUP(WG851,$A$879:$F$2635,6,FALSE)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VLOOKUP(WP851,$A$879:$F$2635,6,FALSE)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VLOOKUP(WY851,$A$879:$F$2635,6,FALSE)</f>
        <v>14</v>
      </c>
      <c r="XC851" s="179" t="s">
        <v>61</v>
      </c>
      <c r="XD851" s="10">
        <f>XB851*1.5*XA851</f>
        <v>21</v>
      </c>
      <c r="XF851" s="239"/>
      <c r="XG851" s="179" t="s">
        <v>110</v>
      </c>
      <c r="XH851" s="370" t="s">
        <v>3332</v>
      </c>
      <c r="XJ851" s="248">
        <f>IF(XI851="Kopman",2,1)</f>
        <v>1</v>
      </c>
      <c r="XK851" s="180">
        <f>VLOOKUP(XH851,$A$879:$F$2635,6,FALSE)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VLOOKUP(XQ851,$A$879:$F$2635,6,FALSE)</f>
        <v>74</v>
      </c>
      <c r="XU851" s="179" t="s">
        <v>61</v>
      </c>
      <c r="XV851" s="10">
        <f>XT851*1.5*XS851</f>
        <v>111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VLOOKUP(XZ851,$A$879:$F$2635,6,FALSE)</f>
        <v>90</v>
      </c>
      <c r="YD851" s="179" t="s">
        <v>61</v>
      </c>
      <c r="YE851" s="10">
        <f>YC851*1.5*YB851</f>
        <v>135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VLOOKUP(YI851,$A$879:$F$2635,6,FALSE)</f>
        <v>114</v>
      </c>
      <c r="YM851" s="179" t="s">
        <v>61</v>
      </c>
      <c r="YN851" s="10">
        <f>YL851*1.5*YK851</f>
        <v>171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VLOOKUP(YR851,$A$879:$F$2635,6,FALSE)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VLOOKUP(ZA851,$A$879:$F$2635,6,FALSE)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VLOOKUP(ZJ851,$A$879:$F$2635,6,FALSE)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VLOOKUP(ZS851,$A$879:$F$2635,6,FALSE)</f>
        <v>133</v>
      </c>
      <c r="ZW851" s="179" t="s">
        <v>61</v>
      </c>
      <c r="ZX851" s="10">
        <f>ZV851*1.5*ZU851</f>
        <v>199.5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VLOOKUP(AAB851,$A$879:$F$2635,6,FALSE)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VLOOKUP(AAK851,$A$879:$F$2635,6,FALSE)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VLOOKUP(AAT851,$A$879:$F$2635,6,FALSE)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VLOOKUP(ABC851,$A$879:$F$2635,6,FALSE)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VLOOKUP(ABL851,$A$879:$F$2635,6,FALSE)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VLOOKUP(ABU851,$A$879:$F$2635,6,FALSE)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VLOOKUP(ACD851,$A$879:$F$2635,6,FALSE)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VLOOKUP(ACM851,$A$879:$F$2635,6,FALSE)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VLOOKUP(ACV851,$A$879:$F$2635,6,FALSE)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VLOOKUP(ADE851,$A$879:$F$2635,6,FALSE)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VLOOKUP(ADN851,$A$879:$F$2635,6,FALSE)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VLOOKUP(ADW851,$A$879:$F$2635,6,FALSE)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VLOOKUP(AEF851,$A$879:$F$2635,6,FALSE)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VLOOKUP(AEO851,$A$879:$F$2635,6,FALSE)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VLOOKUP(AEX851,$A$879:$F$2635,6,FALSE)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VLOOKUP(AFG851,$A$879:$F$2635,6,FALSE)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VLOOKUP(AFP851,$A$879:$F$2635,6,FALSE)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VLOOKUP(AFY851,$A$879:$F$2635,6,FALSE)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VLOOKUP(AGH851,$A$879:$F$2635,6,FALSE)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VLOOKUP(AGQ851,$A$879:$F$2635,6,FALSE)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VLOOKUP(AGZ851,$A$879:$F$2635,6,FALSE)</f>
        <v>90</v>
      </c>
      <c r="AHD851" s="179" t="s">
        <v>61</v>
      </c>
      <c r="AHE851" s="10">
        <f>AHC851*1.5*AHB851</f>
        <v>135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VLOOKUP(AHI851,$A$879:$F$2635,6,FALSE)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VLOOKUP(AHR851,$A$879:$F$2635,6,FALSE)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VLOOKUP(AIA851,$A$879:$F$2635,6,FALSE)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VLOOKUP(AIJ851,$A$879:$F$2635,6,FALSE)</f>
        <v>114</v>
      </c>
      <c r="AIN851" s="179" t="s">
        <v>61</v>
      </c>
      <c r="AIO851" s="10">
        <f>AIM851*1.5*AIL851</f>
        <v>171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VLOOKUP(AIS851,$A$879:$F$2635,6,FALSE)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VLOOKUP(AJB851,$A$879:$F$2635,6,FALSE)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VLOOKUP(AJK851,$A$879:$F$2635,6,FALSE)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VLOOKUP(AJT851,$A$879:$F$2635,6,FALSE)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VLOOKUP(AKC851,$A$879:$F$2635,6,FALSE)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VLOOKUP(AKL851,$A$879:$F$2635,6,FALSE)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VLOOKUP(AKU851,$A$879:$F$2635,6,FALSE)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VLOOKUP(ALD851,$A$879:$F$2635,6,FALSE)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VLOOKUP(ALM851,$A$879:$F$2635,6,FALSE)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VLOOKUP(ALV851,$A$879:$F$2635,6,FALSE)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VLOOKUP(AME851,$A$879:$F$2635,6,FALSE)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VLOOKUP(AMN851,$A$879:$F$2635,6,FALSE)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VLOOKUP(AMW851,$A$879:$F$2635,6,FALSE)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VLOOKUP(ANF851,$A$879:$F$2635,6,FALSE)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VLOOKUP(ANO851,$A$879:$F$2635,6,FALSE)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VLOOKUP(ANX851,$A$879:$F$2635,6,FALSE)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VLOOKUP(AOG851,$A$879:$F$2635,6,FALSE)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VLOOKUP(AOP851,$A$879:$F$2635,6,FALSE)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VLOOKUP(AOY851,$A$879:$F$2635,6,FALSE)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VLOOKUP(APH851,$A$879:$F$2635,6,FALSE)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VLOOKUP(APQ851,$A$879:$F$2635,6,FALSE)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VLOOKUP(APZ851,$A$879:$F$2635,6,FALSE)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3365</v>
      </c>
      <c r="AQK851" s="248">
        <f>IF(AQJ851="Kopman",2,1)</f>
        <v>1</v>
      </c>
      <c r="AQL851" s="180">
        <f>VLOOKUP(AQI851,$A$879:$F$2635,6,FALSE)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VLOOKUP(AQR851,$A$879:$F$2635,6,FALSE)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VLOOKUP(ARA851,$A$879:$F$2635,6,FALSE)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VLOOKUP(ARJ851,$A$879:$F$2635,6,FALSE)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VLOOKUP(ARS851,$A$879:$F$2635,6,FALSE)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VLOOKUP(ASB851,$A$879:$F$2635,6,FALSE)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VLOOKUP(ASK851,$A$879:$F$2635,6,FALSE)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VLOOKUP(AST851,$A$879:$F$2635,6,FALSE)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VLOOKUP(ATC851,$A$879:$F$2635,6,FALSE)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VLOOKUP(ATL851,$A$879:$F$2635,6,FALSE)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VLOOKUP(ATU851,$A$879:$F$2635,6,FALSE)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VLOOKUP(AUD851,$A$879:$F$2635,6,FALSE)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VLOOKUP(AUM851,$A$879:$F$2635,6,FALSE)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VLOOKUP(AUV851,$A$879:$F$2635,6,FALSE)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VLOOKUP(AVE851,$A$879:$F$2635,6,FALSE)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VLOOKUP(AVN851,$A$879:$F$2635,6,FALSE)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VLOOKUP(AVW851,$A$879:$F$2635,6,FALSE)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VLOOKUP(AWF851,$A$879:$F$2635,6,FALSE)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VLOOKUP(AWO851,$A$879:$F$2635,6,FALSE)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VLOOKUP(AWX851,$A$879:$F$2635,6,FALSE)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VLOOKUP(AXG851,$A$879:$F$2635,6,FALSE)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VLOOKUP(AXP851,$A$879:$F$2635,6,FALSE)</f>
        <v>133</v>
      </c>
      <c r="AXT851" s="179" t="s">
        <v>61</v>
      </c>
      <c r="AXU851" s="10">
        <f>AXS851*1.5*AXR851</f>
        <v>199.5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VLOOKUP(AXY851,$A$879:$F$2635,6,FALSE)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VLOOKUP(AYH851,$A$879:$F$2635,6,FALSE)</f>
        <v>90</v>
      </c>
      <c r="AYL851" s="179" t="s">
        <v>61</v>
      </c>
      <c r="AYM851" s="10">
        <f>AYK851*1.5*AYJ851</f>
        <v>135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VLOOKUP(AYQ851,$A$879:$F$2635,6,FALSE)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VLOOKUP(AYZ851,$A$879:$F$2635,6,FALSE)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3332</v>
      </c>
      <c r="AZK851" s="248">
        <f>IF(AZJ851="Kopman",2,1)</f>
        <v>1</v>
      </c>
      <c r="AZL851" s="180">
        <f>VLOOKUP(AZI851,$A$879:$F$2635,6,FALSE)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VLOOKUP(AZR851,$A$879:$F$2635,6,FALSE)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VLOOKUP(BAA851,$A$879:$F$2635,6,FALSE)</f>
        <v>114</v>
      </c>
      <c r="BAE851" s="179" t="s">
        <v>61</v>
      </c>
      <c r="BAF851" s="10">
        <f>BAD851*1.5*BAC851</f>
        <v>171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VLOOKUP(BAJ851,$A$879:$F$2635,6,FALSE)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VLOOKUP(BAS851,$A$879:$F$2635,6,FALSE)</f>
        <v>133</v>
      </c>
      <c r="BAW851" s="179" t="s">
        <v>61</v>
      </c>
      <c r="BAX851" s="10">
        <f>BAV851*1.5*BAU851</f>
        <v>199.5</v>
      </c>
      <c r="BAY851" s="10"/>
      <c r="BAZ851" s="239"/>
      <c r="BBA851" s="179" t="s">
        <v>110</v>
      </c>
      <c r="BBB851" s="360" t="s">
        <v>3251</v>
      </c>
      <c r="BBD851" s="248">
        <f>IF(BBC851="Kopman",2,1)</f>
        <v>1</v>
      </c>
      <c r="BBE851" s="180">
        <f>VLOOKUP(BBB851,$A$879:$F$2635,6,FALSE)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VLOOKUP(BBK851,$A$879:$F$2635,6,FALSE)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VLOOKUP(BBT851,$A$879:$F$2635,6,FALSE)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VLOOKUP(BCC851,$A$879:$F$2635,6,FALSE)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VLOOKUP(BCL851,$A$879:$F$2635,6,FALSE)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VLOOKUP(BCU851,$A$879:$F$2635,6,FALSE)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VLOOKUP(BDD851,$A$879:$F$2635,6,FALSE)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VLOOKUP(BDM851,$A$879:$F$2635,6,FALSE)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3236</v>
      </c>
      <c r="BDX851" s="248">
        <f>IF(BDW851="Kopman",2,1)</f>
        <v>1</v>
      </c>
      <c r="BDY851" s="180">
        <f>VLOOKUP(BDV851,$A$879:$F$2635,6,FALSE)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VLOOKUP(BEE851,$A$879:$F$2635,6,FALSE)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VLOOKUP(BEN851,$A$879:$F$2635,6,FALSE)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VLOOKUP(BEW851,$A$879:$F$2635,6,FALSE)</f>
        <v>133</v>
      </c>
      <c r="BFA851" s="179" t="s">
        <v>61</v>
      </c>
      <c r="BFB851" s="10">
        <f>BEZ851*1.5*BEY851</f>
        <v>199.5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VLOOKUP(BFF851,$A$879:$F$2635,6,FALSE)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VLOOKUP(BFO851,$A$879:$F$2635,6,FALSE)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VLOOKUP(BFX851,$A$879:$F$2635,6,FALSE)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VLOOKUP(BGG851,$A$879:$F$2635,6,FALSE)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VLOOKUP(BGP851,$A$879:$F$2635,6,FALSE)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VLOOKUP(BGY851,$A$879:$F$2635,6,FALSE)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VLOOKUP(B852,$A$879:$F$2635,6,FALSE)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VLOOKUP(K852,$A$879:$F$2635,6,FALSE)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VLOOKUP(T852,$A$879:$F$2635,6,FALSE)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VLOOKUP(AC852,$A$879:$F$2635,6,FALSE)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VLOOKUP(AL852,$A$879:$F$2635,6,FALSE)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VLOOKUP(AU852,$A$879:$F$2635,6,FALSE)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3328</v>
      </c>
      <c r="BF852" s="180"/>
      <c r="BG852" s="180">
        <f>VLOOKUP(BD852,$A$879:$F$2635,6,FALSE)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VLOOKUP(BM852,$A$879:$F$2635,6,FALSE)</f>
        <v>90</v>
      </c>
      <c r="BQ852" s="179" t="s">
        <v>63</v>
      </c>
      <c r="BR852" s="10">
        <f>BP852*1.4</f>
        <v>125.99999999999999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VLOOKUP(BV852,$A$879:$F$2635,6,FALSE)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VLOOKUP(CE852,$A$879:$F$2635,6,FALSE)</f>
        <v>99</v>
      </c>
      <c r="CI852" s="179" t="s">
        <v>63</v>
      </c>
      <c r="CJ852" s="10">
        <f>CH852*1.4</f>
        <v>138.6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VLOOKUP(CN852,$A$879:$F$2635,6,FALSE)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VLOOKUP(CW852,$A$879:$F$2635,6,FALSE)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VLOOKUP(DF852,$A$879:$F$2635,6,FALSE)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VLOOKUP(DO852,$A$879:$F$2635,6,FALSE)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VLOOKUP(DX852,$A$879:$F$2635,6,FALSE)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VLOOKUP(EG852,$A$879:$F$2635,6,FALSE)</f>
        <v>90</v>
      </c>
      <c r="EK852" s="179" t="s">
        <v>63</v>
      </c>
      <c r="EL852" s="10">
        <f>EJ852*1.4</f>
        <v>125.99999999999999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VLOOKUP(EP852,$A$879:$F$2635,6,FALSE)</f>
        <v>14</v>
      </c>
      <c r="ET852" s="179" t="s">
        <v>63</v>
      </c>
      <c r="EU852" s="10">
        <f>ES852*1.4</f>
        <v>19.599999999999998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VLOOKUP(EY852,$A$879:$F$2635,6,FALSE)</f>
        <v>133</v>
      </c>
      <c r="FC852" s="179" t="s">
        <v>63</v>
      </c>
      <c r="FD852" s="10">
        <f>FB852*1.4</f>
        <v>186.2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VLOOKUP(FH852,$A$879:$F$2635,6,FALSE)</f>
        <v>14</v>
      </c>
      <c r="FL852" s="179" t="s">
        <v>63</v>
      </c>
      <c r="FM852" s="10">
        <f>FK852*1.4</f>
        <v>19.599999999999998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VLOOKUP(FQ852,$A$879:$F$2635,6,FALSE)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VLOOKUP(FZ852,$A$879:$F$2635,6,FALSE)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VLOOKUP(GI852,$A$879:$F$2635,6,FALSE)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VLOOKUP(GR852,$A$879:$F$2635,6,FALSE)</f>
        <v>114</v>
      </c>
      <c r="GV852" s="179" t="s">
        <v>63</v>
      </c>
      <c r="GW852" s="10">
        <f>GU852*1.4</f>
        <v>159.6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VLOOKUP(HA852,$A$879:$F$2635,6,FALSE)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VLOOKUP(HJ852,$A$879:$F$2635,6,FALSE)</f>
        <v>20</v>
      </c>
      <c r="HN852" s="179" t="s">
        <v>63</v>
      </c>
      <c r="HO852" s="10">
        <f>HM852*1.4</f>
        <v>28</v>
      </c>
      <c r="HP852" s="10"/>
      <c r="HQ852" s="233"/>
      <c r="HR852" s="179" t="s">
        <v>111</v>
      </c>
      <c r="HS852" s="360" t="s">
        <v>3328</v>
      </c>
      <c r="HU852" s="180"/>
      <c r="HV852" s="180">
        <f>VLOOKUP(HS852,$A$879:$F$2635,6,FALSE)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VLOOKUP(IB852,$A$879:$F$2635,6,FALSE)</f>
        <v>19</v>
      </c>
      <c r="IF852" s="179" t="s">
        <v>63</v>
      </c>
      <c r="IG852" s="10">
        <f>IE852*1.4</f>
        <v>26.599999999999998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VLOOKUP(IK852,$A$879:$F$2635,6,FALSE)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VLOOKUP(IT852,$A$879:$F$2635,6,FALSE)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VLOOKUP(JC852,$A$879:$F$2635,6,FALSE)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3332</v>
      </c>
      <c r="JN852" s="180"/>
      <c r="JO852" s="180">
        <f>VLOOKUP(JL852,$A$879:$F$2635,6,FALSE)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0" t="s">
        <v>3332</v>
      </c>
      <c r="JW852" s="180"/>
      <c r="JX852" s="180">
        <f>VLOOKUP(JU852,$A$879:$F$2635,6,FALSE)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VLOOKUP(KD852,$A$879:$F$2635,6,FALSE)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VLOOKUP(KM852,$A$879:$F$2635,6,FALSE)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VLOOKUP(KV852,$A$879:$F$2635,6,FALSE)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VLOOKUP(LE852,$A$879:$F$2635,6,FALSE)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VLOOKUP(LN852,$A$879:$F$2635,6,FALSE)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VLOOKUP(LW852,$A$879:$F$2635,6,FALSE)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VLOOKUP(MF852,$A$879:$F$2635,6,FALSE)</f>
        <v>42</v>
      </c>
      <c r="MJ852" s="179" t="s">
        <v>63</v>
      </c>
      <c r="MK852" s="10">
        <f>MI852*1.4</f>
        <v>58.8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VLOOKUP(MO852,$A$879:$F$2635,6,FALSE)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VLOOKUP(MX852,$A$879:$F$2635,6,FALSE)</f>
        <v>114</v>
      </c>
      <c r="NB852" s="179" t="s">
        <v>63</v>
      </c>
      <c r="NC852" s="10">
        <f>NA852*1.4</f>
        <v>159.6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VLOOKUP(NG852,$A$879:$F$2635,6,FALSE)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VLOOKUP(NP852,$A$879:$F$2635,6,FALSE)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VLOOKUP(NY852,$A$879:$F$2635,6,FALSE)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VLOOKUP(OH852,$A$879:$F$2635,6,FALSE)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VLOOKUP(OQ852,$A$879:$F$2635,6,FALSE)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3307</v>
      </c>
      <c r="PB852" s="180"/>
      <c r="PC852" s="180">
        <f>VLOOKUP(OZ852,$A$879:$F$2635,6,FALSE)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VLOOKUP(PI852,$A$879:$F$2635,6,FALSE)</f>
        <v>90</v>
      </c>
      <c r="PM852" s="179" t="s">
        <v>63</v>
      </c>
      <c r="PN852" s="10">
        <f>PL852*1.4</f>
        <v>125.99999999999999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VLOOKUP(PR852,$A$879:$F$2635,6,FALSE)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VLOOKUP(QA852,$A$879:$F$2635,6,FALSE)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VLOOKUP(QJ852,$A$879:$F$2635,6,FALSE)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VLOOKUP(QS852,$A$879:$F$2635,6,FALSE)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VLOOKUP(RB852,$A$879:$F$2635,6,FALSE)</f>
        <v>49</v>
      </c>
      <c r="RF852" s="179" t="s">
        <v>63</v>
      </c>
      <c r="RG852" s="10">
        <f>RE852*1.4</f>
        <v>68.599999999999994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VLOOKUP(RK852,$A$879:$F$2635,6,FALSE)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VLOOKUP(RT852,$A$879:$F$2635,6,FALSE)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3332</v>
      </c>
      <c r="SE852" s="180"/>
      <c r="SF852" s="180">
        <f>VLOOKUP(SC852,$A$879:$F$2635,6,FALSE)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VLOOKUP(SL852,$A$879:$F$2635,6,FALSE)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VLOOKUP(SU852,$A$879:$F$2635,6,FALSE)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VLOOKUP(TD852,$A$879:$F$2635,6,FALSE)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VLOOKUP(TM852,$A$879:$F$2635,6,FALSE)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3365</v>
      </c>
      <c r="TX852" s="180"/>
      <c r="TY852" s="180">
        <f>VLOOKUP(TV852,$A$879:$F$2635,6,FALSE)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VLOOKUP(UE852,$A$879:$F$2635,6,FALSE)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VLOOKUP(UN852,$A$879:$F$2635,6,FALSE)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VLOOKUP(UW852,$A$879:$F$2635,6,FALSE)</f>
        <v>133</v>
      </c>
      <c r="VA852" s="179" t="s">
        <v>63</v>
      </c>
      <c r="VB852" s="10">
        <f>UZ852*1.4</f>
        <v>186.2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VLOOKUP(VF852,$A$879:$F$2635,6,FALSE)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2667</v>
      </c>
      <c r="VQ852" s="180"/>
      <c r="VR852" s="180">
        <f>VLOOKUP(VO852,$A$879:$F$2635,6,FALSE)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VLOOKUP(VX852,$A$879:$F$2635,6,FALSE)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VLOOKUP(WG852,$A$879:$F$2635,6,FALSE)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VLOOKUP(WP852,$A$879:$F$2635,6,FALSE)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VLOOKUP(WY852,$A$879:$F$2635,6,FALSE)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VLOOKUP(XH852,$A$879:$F$2635,6,FALSE)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3307</v>
      </c>
      <c r="XS852" s="180"/>
      <c r="XT852" s="180">
        <f>VLOOKUP(XQ852,$A$879:$F$2635,6,FALSE)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VLOOKUP(XZ852,$A$879:$F$2635,6,FALSE)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VLOOKUP(YI852,$A$879:$F$2635,6,FALSE)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VLOOKUP(YR852,$A$879:$F$2635,6,FALSE)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VLOOKUP(ZA852,$A$879:$F$2635,6,FALSE)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VLOOKUP(ZJ852,$A$879:$F$2635,6,FALSE)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VLOOKUP(ZS852,$A$879:$F$2635,6,FALSE)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VLOOKUP(AAB852,$A$879:$F$2635,6,FALSE)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VLOOKUP(AAK852,$A$879:$F$2635,6,FALSE)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VLOOKUP(AAT852,$A$879:$F$2635,6,FALSE)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VLOOKUP(ABC852,$A$879:$F$2635,6,FALSE)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VLOOKUP(ABL852,$A$879:$F$2635,6,FALSE)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VLOOKUP(ABU852,$A$879:$F$2635,6,FALSE)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VLOOKUP(ACD852,$A$879:$F$2635,6,FALSE)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VLOOKUP(ACM852,$A$879:$F$2635,6,FALSE)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VLOOKUP(ACV852,$A$879:$F$2635,6,FALSE)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VLOOKUP(ADE852,$A$879:$F$2635,6,FALSE)</f>
        <v>26</v>
      </c>
      <c r="ADI852" s="179" t="s">
        <v>63</v>
      </c>
      <c r="ADJ852" s="10">
        <f>ADH852*1.4</f>
        <v>36.4</v>
      </c>
      <c r="ADL852" s="239"/>
      <c r="ADM852" s="179" t="s">
        <v>111</v>
      </c>
      <c r="ADN852" s="75" t="s">
        <v>183</v>
      </c>
      <c r="ADP852" s="180"/>
      <c r="ADQ852" s="180" t="e">
        <f>VLOOKUP(ADN852,$A$879:$F$2635,6,FALSE)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VLOOKUP(ADW852,$A$879:$F$2635,6,FALSE)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VLOOKUP(AEF852,$A$879:$F$2635,6,FALSE)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VLOOKUP(AEO852,$A$879:$F$2635,6,FALSE)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VLOOKUP(AEX852,$A$879:$F$2635,6,FALSE)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VLOOKUP(AFG852,$A$879:$F$2635,6,FALSE)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VLOOKUP(AFP852,$A$879:$F$2635,6,FALSE)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VLOOKUP(AFY852,$A$879:$F$2635,6,FALSE)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VLOOKUP(AGH852,$A$879:$F$2635,6,FALSE)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VLOOKUP(AGQ852,$A$879:$F$2635,6,FALSE)</f>
        <v>133</v>
      </c>
      <c r="AGU852" s="179" t="s">
        <v>63</v>
      </c>
      <c r="AGV852" s="10">
        <f>AGT852*1.4</f>
        <v>186.2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VLOOKUP(AGZ852,$A$879:$F$2635,6,FALSE)</f>
        <v>19</v>
      </c>
      <c r="AHD852" s="179" t="s">
        <v>63</v>
      </c>
      <c r="AHE852" s="10">
        <f>AHC852*1.4</f>
        <v>26.599999999999998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VLOOKUP(AHI852,$A$879:$F$2635,6,FALSE)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VLOOKUP(AHR852,$A$879:$F$2635,6,FALSE)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VLOOKUP(AIA852,$A$879:$F$2635,6,FALSE)</f>
        <v>49</v>
      </c>
      <c r="AIE852" s="179" t="s">
        <v>63</v>
      </c>
      <c r="AIF852" s="10">
        <f>AID852*1.4</f>
        <v>68.599999999999994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VLOOKUP(AIJ852,$A$879:$F$2635,6,FALSE)</f>
        <v>41</v>
      </c>
      <c r="AIN852" s="179" t="s">
        <v>63</v>
      </c>
      <c r="AIO852" s="10">
        <f>AIM852*1.4</f>
        <v>57.4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VLOOKUP(AIS852,$A$879:$F$2635,6,FALSE)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VLOOKUP(AJB852,$A$879:$F$2635,6,FALSE)</f>
        <v>90</v>
      </c>
      <c r="AJF852" s="179" t="s">
        <v>63</v>
      </c>
      <c r="AJG852" s="10">
        <f>AJE852*1.4</f>
        <v>125.99999999999999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VLOOKUP(AJK852,$A$879:$F$2635,6,FALSE)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VLOOKUP(AJT852,$A$879:$F$2635,6,FALSE)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VLOOKUP(AKC852,$A$879:$F$2635,6,FALSE)</f>
        <v>90</v>
      </c>
      <c r="AKG852" s="179" t="s">
        <v>63</v>
      </c>
      <c r="AKH852" s="10">
        <f>AKF852*1.4</f>
        <v>125.99999999999999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VLOOKUP(AKL852,$A$879:$F$2635,6,FALSE)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VLOOKUP(AKU852,$A$879:$F$2635,6,FALSE)</f>
        <v>114</v>
      </c>
      <c r="AKY852" s="179" t="s">
        <v>63</v>
      </c>
      <c r="AKZ852" s="10">
        <f>AKX852*1.4</f>
        <v>159.6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VLOOKUP(ALD852,$A$879:$F$2635,6,FALSE)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VLOOKUP(ALM852,$A$879:$F$2635,6,FALSE)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VLOOKUP(ALV852,$A$879:$F$2635,6,FALSE)</f>
        <v>114</v>
      </c>
      <c r="ALZ852" s="179" t="s">
        <v>63</v>
      </c>
      <c r="AMA852" s="10">
        <f>ALY852*1.4</f>
        <v>159.6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VLOOKUP(AME852,$A$879:$F$2635,6,FALSE)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VLOOKUP(AMN852,$A$879:$F$2635,6,FALSE)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VLOOKUP(AMW852,$A$879:$F$2635,6,FALSE)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VLOOKUP(ANF852,$A$879:$F$2635,6,FALSE)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VLOOKUP(ANO852,$A$879:$F$2635,6,FALSE)</f>
        <v>90</v>
      </c>
      <c r="ANS852" s="179" t="s">
        <v>63</v>
      </c>
      <c r="ANT852" s="10">
        <f>ANR852*1.4</f>
        <v>125.99999999999999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VLOOKUP(ANX852,$A$879:$F$2635,6,FALSE)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VLOOKUP(AOG852,$A$879:$F$2635,6,FALSE)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VLOOKUP(AOP852,$A$879:$F$2635,6,FALSE)</f>
        <v>1</v>
      </c>
      <c r="AOT852" s="179" t="s">
        <v>63</v>
      </c>
      <c r="AOU852" s="10">
        <f>AOS852*1.4</f>
        <v>1.4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VLOOKUP(AOY852,$A$879:$F$2635,6,FALSE)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VLOOKUP(APH852,$A$879:$F$2635,6,FALSE)</f>
        <v>114</v>
      </c>
      <c r="APL852" s="179" t="s">
        <v>63</v>
      </c>
      <c r="APM852" s="10">
        <f>APK852*1.4</f>
        <v>159.6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VLOOKUP(APQ852,$A$879:$F$2635,6,FALSE)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VLOOKUP(APZ852,$A$879:$F$2635,6,FALSE)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VLOOKUP(AQI852,$A$879:$F$2635,6,FALSE)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VLOOKUP(AQR852,$A$879:$F$2635,6,FALSE)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VLOOKUP(ARA852,$A$879:$F$2635,6,FALSE)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VLOOKUP(ARJ852,$A$879:$F$2635,6,FALSE)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VLOOKUP(ARS852,$A$879:$F$2635,6,FALSE)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VLOOKUP(ASB852,$A$879:$F$2635,6,FALSE)</f>
        <v>20</v>
      </c>
      <c r="ASF852" s="179" t="s">
        <v>63</v>
      </c>
      <c r="ASG852" s="10">
        <f>ASE852*1.4</f>
        <v>28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VLOOKUP(ASK852,$A$879:$F$2635,6,FALSE)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3332</v>
      </c>
      <c r="ASV852" s="180"/>
      <c r="ASW852" s="180">
        <f>VLOOKUP(AST852,$A$879:$F$2635,6,FALSE)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VLOOKUP(ATC852,$A$879:$F$2635,6,FALSE)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VLOOKUP(ATL852,$A$879:$F$2635,6,FALSE)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VLOOKUP(ATU852,$A$879:$F$2635,6,FALSE)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VLOOKUP(AUD852,$A$879:$F$2635,6,FALSE)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VLOOKUP(AUM852,$A$879:$F$2635,6,FALSE)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VLOOKUP(AUV852,$A$879:$F$2635,6,FALSE)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VLOOKUP(AVE852,$A$879:$F$2635,6,FALSE)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VLOOKUP(AVN852,$A$879:$F$2635,6,FALSE)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VLOOKUP(AVW852,$A$879:$F$2635,6,FALSE)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VLOOKUP(AWF852,$A$879:$F$2635,6,FALSE)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VLOOKUP(AWO852,$A$879:$F$2635,6,FALSE)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VLOOKUP(AWX852,$A$879:$F$2635,6,FALSE)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VLOOKUP(AXG852,$A$879:$F$2635,6,FALSE)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VLOOKUP(AXP852,$A$879:$F$2635,6,FALSE)</f>
        <v>26</v>
      </c>
      <c r="AXT852" s="179" t="s">
        <v>63</v>
      </c>
      <c r="AXU852" s="10">
        <f>AXS852*1.4</f>
        <v>36.4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VLOOKUP(AXY852,$A$879:$F$2635,6,FALSE)</f>
        <v>114</v>
      </c>
      <c r="AYC852" s="179" t="s">
        <v>63</v>
      </c>
      <c r="AYD852" s="10">
        <f>AYB852*1.4</f>
        <v>159.6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VLOOKUP(AYH852,$A$879:$F$2635,6,FALSE)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VLOOKUP(AYQ852,$A$879:$F$2635,6,FALSE)</f>
        <v>41</v>
      </c>
      <c r="AYU852" s="179" t="s">
        <v>63</v>
      </c>
      <c r="AYV852" s="10">
        <f>AYT852*1.4</f>
        <v>57.4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VLOOKUP(AYZ852,$A$879:$F$2635,6,FALSE)</f>
        <v>114</v>
      </c>
      <c r="AZD852" s="179" t="s">
        <v>63</v>
      </c>
      <c r="AZE852" s="10">
        <f>AZC852*1.4</f>
        <v>159.6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VLOOKUP(AZI852,$A$879:$F$2635,6,FALSE)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VLOOKUP(AZR852,$A$879:$F$2635,6,FALSE)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VLOOKUP(BAA852,$A$879:$F$2635,6,FALSE)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VLOOKUP(BAJ852,$A$879:$F$2635,6,FALSE)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VLOOKUP(BAS852,$A$879:$F$2635,6,FALSE)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VLOOKUP(BBB852,$A$879:$F$2635,6,FALSE)</f>
        <v>49</v>
      </c>
      <c r="BBF852" s="179" t="s">
        <v>63</v>
      </c>
      <c r="BBG852" s="10">
        <f>BBE852*1.4</f>
        <v>68.599999999999994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VLOOKUP(BBK852,$A$879:$F$2635,6,FALSE)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VLOOKUP(BBT852,$A$879:$F$2635,6,FALSE)</f>
        <v>90</v>
      </c>
      <c r="BBX852" s="179" t="s">
        <v>63</v>
      </c>
      <c r="BBY852" s="10">
        <f>BBW852*1.4</f>
        <v>125.99999999999999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VLOOKUP(BCC852,$A$879:$F$2635,6,FALSE)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VLOOKUP(BCL852,$A$879:$F$2635,6,FALSE)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VLOOKUP(BCU852,$A$879:$F$2635,6,FALSE)</f>
        <v>133</v>
      </c>
      <c r="BCY852" s="179" t="s">
        <v>63</v>
      </c>
      <c r="BCZ852" s="10">
        <f>BCX852*1.4</f>
        <v>186.2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VLOOKUP(BDD852,$A$879:$F$2635,6,FALSE)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VLOOKUP(BDM852,$A$879:$F$2635,6,FALSE)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VLOOKUP(BDV852,$A$879:$F$2635,6,FALSE)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3251</v>
      </c>
      <c r="BEG852" s="180"/>
      <c r="BEH852" s="180">
        <f>VLOOKUP(BEE852,$A$879:$F$2635,6,FALSE)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VLOOKUP(BEN852,$A$879:$F$2635,6,FALSE)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VLOOKUP(BEW852,$A$879:$F$2635,6,FALSE)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VLOOKUP(BFF852,$A$879:$F$2635,6,FALSE)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VLOOKUP(BFO852,$A$879:$F$2635,6,FALSE)</f>
        <v>114</v>
      </c>
      <c r="BFS852" s="179" t="s">
        <v>63</v>
      </c>
      <c r="BFT852" s="10">
        <f>BFR852*1.4</f>
        <v>159.6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VLOOKUP(BFX852,$A$879:$F$2635,6,FALSE)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VLOOKUP(BGG852,$A$879:$F$2635,6,FALSE)</f>
        <v>90</v>
      </c>
      <c r="BGK852" s="179" t="s">
        <v>63</v>
      </c>
      <c r="BGL852" s="10">
        <f>BGJ852*1.4</f>
        <v>125.99999999999999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VLOOKUP(BGP852,$A$879:$F$2635,6,FALSE)</f>
        <v>114</v>
      </c>
      <c r="BGT852" s="179" t="s">
        <v>63</v>
      </c>
      <c r="BGU852" s="10">
        <f>BGS852*1.4</f>
        <v>159.6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VLOOKUP(BGY852,$A$879:$F$2635,6,FALSE)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VLOOKUP(B853,$A$879:$F$2635,6,FALSE)</f>
        <v>14</v>
      </c>
      <c r="F853" s="179" t="s">
        <v>65</v>
      </c>
      <c r="G853" s="10">
        <f>E853*1.3</f>
        <v>18.2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VLOOKUP(K853,$A$879:$F$2635,6,FALSE)</f>
        <v>114</v>
      </c>
      <c r="O853" s="179" t="s">
        <v>65</v>
      </c>
      <c r="P853" s="10">
        <f>N853*1.3</f>
        <v>148.20000000000002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VLOOKUP(T853,$A$879:$F$2635,6,FALSE)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VLOOKUP(AC853,$A$879:$F$2635,6,FALSE)</f>
        <v>114</v>
      </c>
      <c r="AG853" s="179" t="s">
        <v>65</v>
      </c>
      <c r="AH853" s="10">
        <f>AF853*1.3</f>
        <v>148.20000000000002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VLOOKUP(AL853,$A$879:$F$2635,6,FALSE)</f>
        <v>14</v>
      </c>
      <c r="AP853" s="179" t="s">
        <v>65</v>
      </c>
      <c r="AQ853" s="10">
        <f>AO853*1.3</f>
        <v>18.2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VLOOKUP(AU853,$A$879:$F$2635,6,FALSE)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VLOOKUP(BD853,$A$879:$F$2635,6,FALSE)</f>
        <v>14</v>
      </c>
      <c r="BH853" s="179" t="s">
        <v>65</v>
      </c>
      <c r="BI853" s="10">
        <f>BG853*1.3</f>
        <v>18.2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VLOOKUP(BM853,$A$879:$F$2635,6,FALSE)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VLOOKUP(BV853,$A$879:$F$2635,6,FALSE)</f>
        <v>94</v>
      </c>
      <c r="BZ853" s="179" t="s">
        <v>65</v>
      </c>
      <c r="CA853" s="10">
        <f>BY853*1.3</f>
        <v>122.2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VLOOKUP(CE853,$A$879:$F$2635,6,FALSE)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VLOOKUP(CN853,$A$879:$F$2635,6,FALSE)</f>
        <v>14</v>
      </c>
      <c r="CR853" s="179" t="s">
        <v>65</v>
      </c>
      <c r="CS853" s="10">
        <f>CQ853*1.3</f>
        <v>18.2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VLOOKUP(CW853,$A$879:$F$2635,6,FALSE)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VLOOKUP(DF853,$A$879:$F$2635,6,FALSE)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VLOOKUP(DO853,$A$879:$F$2635,6,FALSE)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VLOOKUP(DX853,$A$879:$F$2635,6,FALSE)</f>
        <v>90</v>
      </c>
      <c r="EB853" s="179" t="s">
        <v>65</v>
      </c>
      <c r="EC853" s="10">
        <f>EA853*1.3</f>
        <v>117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VLOOKUP(EG853,$A$879:$F$2635,6,FALSE)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VLOOKUP(EP853,$A$879:$F$2635,6,FALSE)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VLOOKUP(EY853,$A$879:$F$2635,6,FALSE)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VLOOKUP(FH853,$A$879:$F$2635,6,FALSE)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VLOOKUP(FQ853,$A$879:$F$2635,6,FALSE)</f>
        <v>90</v>
      </c>
      <c r="FU853" s="179" t="s">
        <v>65</v>
      </c>
      <c r="FV853" s="10">
        <f>FT853*1.3</f>
        <v>117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VLOOKUP(FZ853,$A$879:$F$2635,6,FALSE)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VLOOKUP(GI853,$A$879:$F$2635,6,FALSE)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VLOOKUP(GR853,$A$879:$F$2635,6,FALSE)</f>
        <v>99</v>
      </c>
      <c r="GV853" s="179" t="s">
        <v>65</v>
      </c>
      <c r="GW853" s="10">
        <f>GU853*1.3</f>
        <v>128.70000000000002</v>
      </c>
      <c r="GX853" s="10"/>
      <c r="GY853" s="233"/>
      <c r="GZ853" s="179" t="s">
        <v>112</v>
      </c>
      <c r="HA853" s="360" t="s">
        <v>3446</v>
      </c>
      <c r="HC853" s="180"/>
      <c r="HD853" s="180">
        <f>VLOOKUP(HA853,$A$879:$F$2635,6,FALSE)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VLOOKUP(HJ853,$A$879:$F$2635,6,FALSE)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VLOOKUP(HS853,$A$879:$F$2635,6,FALSE)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VLOOKUP(IB853,$A$879:$F$2635,6,FALSE)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3236</v>
      </c>
      <c r="IM853" s="180"/>
      <c r="IN853" s="180">
        <f>VLOOKUP(IK853,$A$879:$F$2635,6,FALSE)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VLOOKUP(IT853,$A$879:$F$2635,6,FALSE)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VLOOKUP(JC853,$A$879:$F$2635,6,FALSE)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VLOOKUP(JL853,$A$879:$F$2635,6,FALSE)</f>
        <v>90</v>
      </c>
      <c r="JP853" s="179" t="s">
        <v>65</v>
      </c>
      <c r="JQ853" s="10">
        <f>JO853*1.3</f>
        <v>117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VLOOKUP(JU853,$A$879:$F$2635,6,FALSE)</f>
        <v>14</v>
      </c>
      <c r="JY853" s="179" t="s">
        <v>65</v>
      </c>
      <c r="JZ853" s="10">
        <f>JX853*1.3</f>
        <v>18.2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VLOOKUP(KD853,$A$879:$F$2635,6,FALSE)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VLOOKUP(KM853,$A$879:$F$2635,6,FALSE)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VLOOKUP(KV853,$A$879:$F$2635,6,FALSE)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VLOOKUP(LE853,$A$879:$F$2635,6,FALSE)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VLOOKUP(LN853,$A$879:$F$2635,6,FALSE)</f>
        <v>133</v>
      </c>
      <c r="LR853" s="179" t="s">
        <v>65</v>
      </c>
      <c r="LS853" s="10">
        <f>LQ853*1.3</f>
        <v>172.9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VLOOKUP(LW853,$A$879:$F$2635,6,FALSE)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VLOOKUP(MF853,$A$879:$F$2635,6,FALSE)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VLOOKUP(MO853,$A$879:$F$2635,6,FALSE)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VLOOKUP(MX853,$A$879:$F$2635,6,FALSE)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VLOOKUP(NG853,$A$879:$F$2635,6,FALSE)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VLOOKUP(NP853,$A$879:$F$2635,6,FALSE)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VLOOKUP(NY853,$A$879:$F$2635,6,FALSE)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VLOOKUP(OH853,$A$879:$F$2635,6,FALSE)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VLOOKUP(OQ853,$A$879:$F$2635,6,FALSE)</f>
        <v>74</v>
      </c>
      <c r="OU853" s="179" t="s">
        <v>65</v>
      </c>
      <c r="OV853" s="10">
        <f>OT853*1.3</f>
        <v>96.2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VLOOKUP(OZ853,$A$879:$F$2635,6,FALSE)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VLOOKUP(PI853,$A$879:$F$2635,6,FALSE)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VLOOKUP(PR853,$A$879:$F$2635,6,FALSE)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VLOOKUP(QA853,$A$879:$F$2635,6,FALSE)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VLOOKUP(QJ853,$A$879:$F$2635,6,FALSE)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VLOOKUP(QS853,$A$879:$F$2635,6,FALSE)</f>
        <v>26</v>
      </c>
      <c r="QW853" s="179" t="s">
        <v>65</v>
      </c>
      <c r="QX853" s="10">
        <f>QV853*1.3</f>
        <v>33.800000000000004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VLOOKUP(RB853,$A$879:$F$2635,6,FALSE)</f>
        <v>90</v>
      </c>
      <c r="RF853" s="179" t="s">
        <v>65</v>
      </c>
      <c r="RG853" s="10">
        <f>RE853*1.3</f>
        <v>117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VLOOKUP(RK853,$A$879:$F$2635,6,FALSE)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VLOOKUP(RT853,$A$879:$F$2635,6,FALSE)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VLOOKUP(SC853,$A$879:$F$2635,6,FALSE)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VLOOKUP(SL853,$A$879:$F$2635,6,FALSE)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VLOOKUP(SU853,$A$879:$F$2635,6,FALSE)</f>
        <v>133</v>
      </c>
      <c r="SY853" s="179" t="s">
        <v>65</v>
      </c>
      <c r="SZ853" s="10">
        <f>SX853*1.3</f>
        <v>172.9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VLOOKUP(TD853,$A$879:$F$2635,6,FALSE)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VLOOKUP(TM853,$A$879:$F$2635,6,FALSE)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3332</v>
      </c>
      <c r="TX853" s="180"/>
      <c r="TY853" s="180">
        <f>VLOOKUP(TV853,$A$879:$F$2635,6,FALSE)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VLOOKUP(UE853,$A$879:$F$2635,6,FALSE)</f>
        <v>74</v>
      </c>
      <c r="UI853" s="179" t="s">
        <v>65</v>
      </c>
      <c r="UJ853" s="10">
        <f>UH853*1.3</f>
        <v>96.2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VLOOKUP(UN853,$A$879:$F$2635,6,FALSE)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VLOOKUP(UW853,$A$879:$F$2635,6,FALSE)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VLOOKUP(VF853,$A$879:$F$2635,6,FALSE)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VLOOKUP(VO853,$A$879:$F$2635,6,FALSE)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VLOOKUP(VX853,$A$879:$F$2635,6,FALSE)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VLOOKUP(WG853,$A$879:$F$2635,6,FALSE)</f>
        <v>14</v>
      </c>
      <c r="WK853" s="179" t="s">
        <v>65</v>
      </c>
      <c r="WL853" s="10">
        <f>WJ853*1.3</f>
        <v>18.2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VLOOKUP(WP853,$A$879:$F$2635,6,FALSE)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VLOOKUP(WY853,$A$879:$F$2635,6,FALSE)</f>
        <v>90</v>
      </c>
      <c r="XC853" s="179" t="s">
        <v>65</v>
      </c>
      <c r="XD853" s="10">
        <f>XB853*1.3</f>
        <v>117</v>
      </c>
      <c r="XF853" s="239"/>
      <c r="XG853" s="179" t="s">
        <v>112</v>
      </c>
      <c r="XH853" s="370" t="s">
        <v>2518</v>
      </c>
      <c r="XJ853" s="180"/>
      <c r="XK853" s="180">
        <f>VLOOKUP(XH853,$A$879:$F$2635,6,FALSE)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VLOOKUP(XQ853,$A$879:$F$2635,6,FALSE)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VLOOKUP(XZ853,$A$879:$F$2635,6,FALSE)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VLOOKUP(YI853,$A$879:$F$2635,6,FALSE)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VLOOKUP(YR853,$A$879:$F$2635,6,FALSE)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VLOOKUP(ZA853,$A$879:$F$2635,6,FALSE)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VLOOKUP(ZJ853,$A$879:$F$2635,6,FALSE)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VLOOKUP(ZS853,$A$879:$F$2635,6,FALSE)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VLOOKUP(AAB853,$A$879:$F$2635,6,FALSE)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VLOOKUP(AAK853,$A$879:$F$2635,6,FALSE)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VLOOKUP(AAT853,$A$879:$F$2635,6,FALSE)</f>
        <v>74</v>
      </c>
      <c r="AAX853" s="179" t="s">
        <v>65</v>
      </c>
      <c r="AAY853" s="10">
        <f>AAW853*1.3</f>
        <v>96.2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VLOOKUP(ABC853,$A$879:$F$2635,6,FALSE)</f>
        <v>114</v>
      </c>
      <c r="ABG853" s="179" t="s">
        <v>65</v>
      </c>
      <c r="ABH853" s="10">
        <f>ABF853*1.3</f>
        <v>148.20000000000002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VLOOKUP(ABL853,$A$879:$F$2635,6,FALSE)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VLOOKUP(ABU853,$A$879:$F$2635,6,FALSE)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VLOOKUP(ACD853,$A$879:$F$2635,6,FALSE)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VLOOKUP(ACM853,$A$879:$F$2635,6,FALSE)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VLOOKUP(ACV853,$A$879:$F$2635,6,FALSE)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VLOOKUP(ADE853,$A$879:$F$2635,6,FALSE)</f>
        <v>133</v>
      </c>
      <c r="ADI853" s="179" t="s">
        <v>65</v>
      </c>
      <c r="ADJ853" s="10">
        <f>ADH853*1.3</f>
        <v>172.9</v>
      </c>
      <c r="ADL853" s="239"/>
      <c r="ADM853" s="179" t="s">
        <v>112</v>
      </c>
      <c r="ADN853" s="75" t="s">
        <v>183</v>
      </c>
      <c r="ADP853" s="180"/>
      <c r="ADQ853" s="180" t="e">
        <f>VLOOKUP(ADN853,$A$879:$F$2635,6,FALSE)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VLOOKUP(ADW853,$A$879:$F$2635,6,FALSE)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VLOOKUP(AEF853,$A$879:$F$2635,6,FALSE)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VLOOKUP(AEO853,$A$879:$F$2635,6,FALSE)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VLOOKUP(AEX853,$A$879:$F$2635,6,FALSE)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VLOOKUP(AFG853,$A$879:$F$2635,6,FALSE)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VLOOKUP(AFP853,$A$879:$F$2635,6,FALSE)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VLOOKUP(AFY853,$A$879:$F$2635,6,FALSE)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VLOOKUP(AGH853,$A$879:$F$2635,6,FALSE)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VLOOKUP(AGQ853,$A$879:$F$2635,6,FALSE)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3328</v>
      </c>
      <c r="AHB853" s="180"/>
      <c r="AHC853" s="180">
        <f>VLOOKUP(AGZ853,$A$879:$F$2635,6,FALSE)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3117</v>
      </c>
      <c r="AHK853" s="180"/>
      <c r="AHL853" s="180">
        <f>VLOOKUP(AHI853,$A$879:$F$2635,6,FALSE)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VLOOKUP(AHR853,$A$879:$F$2635,6,FALSE)</f>
        <v>20</v>
      </c>
      <c r="AHV853" s="179" t="s">
        <v>65</v>
      </c>
      <c r="AHW853" s="10">
        <f>AHU853*1.3</f>
        <v>26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VLOOKUP(AIA853,$A$879:$F$2635,6,FALSE)</f>
        <v>94</v>
      </c>
      <c r="AIE853" s="179" t="s">
        <v>65</v>
      </c>
      <c r="AIF853" s="10">
        <f>AID853*1.3</f>
        <v>122.2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VLOOKUP(AIJ853,$A$879:$F$2635,6,FALSE)</f>
        <v>49</v>
      </c>
      <c r="AIN853" s="179" t="s">
        <v>65</v>
      </c>
      <c r="AIO853" s="10">
        <f>AIM853*1.3</f>
        <v>63.7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VLOOKUP(AIS853,$A$879:$F$2635,6,FALSE)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VLOOKUP(AJB853,$A$879:$F$2635,6,FALSE)</f>
        <v>49</v>
      </c>
      <c r="AJF853" s="179" t="s">
        <v>65</v>
      </c>
      <c r="AJG853" s="10">
        <f>AJE853*1.3</f>
        <v>63.7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VLOOKUP(AJK853,$A$879:$F$2635,6,FALSE)</f>
        <v>14</v>
      </c>
      <c r="AJO853" s="179" t="s">
        <v>65</v>
      </c>
      <c r="AJP853" s="10">
        <f>AJN853*1.3</f>
        <v>18.2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VLOOKUP(AJT853,$A$879:$F$2635,6,FALSE)</f>
        <v>114</v>
      </c>
      <c r="AJX853" s="179" t="s">
        <v>65</v>
      </c>
      <c r="AJY853" s="10">
        <f>AJW853*1.3</f>
        <v>148.20000000000002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VLOOKUP(AKC853,$A$879:$F$2635,6,FALSE)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VLOOKUP(AKL853,$A$879:$F$2635,6,FALSE)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VLOOKUP(AKU853,$A$879:$F$2635,6,FALSE)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VLOOKUP(ALD853,$A$879:$F$2635,6,FALSE)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3328</v>
      </c>
      <c r="ALO853" s="180"/>
      <c r="ALP853" s="180">
        <f>VLOOKUP(ALM853,$A$879:$F$2635,6,FALSE)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VLOOKUP(ALV853,$A$879:$F$2635,6,FALSE)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VLOOKUP(AME853,$A$879:$F$2635,6,FALSE)</f>
        <v>26</v>
      </c>
      <c r="AMI853" s="179" t="s">
        <v>65</v>
      </c>
      <c r="AMJ853" s="10">
        <f>AMH853*1.3</f>
        <v>33.800000000000004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VLOOKUP(AMN853,$A$879:$F$2635,6,FALSE)</f>
        <v>90</v>
      </c>
      <c r="AMR853" s="179" t="s">
        <v>65</v>
      </c>
      <c r="AMS853" s="10">
        <f>AMQ853*1.3</f>
        <v>117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VLOOKUP(AMW853,$A$879:$F$2635,6,FALSE)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VLOOKUP(ANF853,$A$879:$F$2635,6,FALSE)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VLOOKUP(ANO853,$A$879:$F$2635,6,FALSE)</f>
        <v>114</v>
      </c>
      <c r="ANS853" s="179" t="s">
        <v>65</v>
      </c>
      <c r="ANT853" s="10">
        <f>ANR853*1.3</f>
        <v>148.20000000000002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VLOOKUP(ANX853,$A$879:$F$2635,6,FALSE)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VLOOKUP(AOG853,$A$879:$F$2635,6,FALSE)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VLOOKUP(AOP853,$A$879:$F$2635,6,FALSE)</f>
        <v>114</v>
      </c>
      <c r="AOT853" s="179" t="s">
        <v>65</v>
      </c>
      <c r="AOU853" s="10">
        <f>AOS853*1.3</f>
        <v>148.20000000000002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VLOOKUP(AOY853,$A$879:$F$2635,6,FALSE)</f>
        <v>90</v>
      </c>
      <c r="APC853" s="179" t="s">
        <v>65</v>
      </c>
      <c r="APD853" s="10">
        <f>APB853*1.3</f>
        <v>117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VLOOKUP(APH853,$A$879:$F$2635,6,FALSE)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VLOOKUP(APQ853,$A$879:$F$2635,6,FALSE)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VLOOKUP(APZ853,$A$879:$F$2635,6,FALSE)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VLOOKUP(AQI853,$A$879:$F$2635,6,FALSE)</f>
        <v>74</v>
      </c>
      <c r="AQM853" s="179" t="s">
        <v>65</v>
      </c>
      <c r="AQN853" s="10">
        <f>AQL853*1.3</f>
        <v>96.2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VLOOKUP(AQR853,$A$879:$F$2635,6,FALSE)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VLOOKUP(ARA853,$A$879:$F$2635,6,FALSE)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VLOOKUP(ARJ853,$A$879:$F$2635,6,FALSE)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VLOOKUP(ARS853,$A$879:$F$2635,6,FALSE)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3307</v>
      </c>
      <c r="ASD853" s="180"/>
      <c r="ASE853" s="180">
        <f>VLOOKUP(ASB853,$A$879:$F$2635,6,FALSE)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VLOOKUP(ASK853,$A$879:$F$2635,6,FALSE)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VLOOKUP(AST853,$A$879:$F$2635,6,FALSE)</f>
        <v>41</v>
      </c>
      <c r="ASX853" s="179" t="s">
        <v>65</v>
      </c>
      <c r="ASY853" s="10">
        <f>ASW853*1.3</f>
        <v>53.300000000000004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VLOOKUP(ATC853,$A$879:$F$2635,6,FALSE)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VLOOKUP(ATL853,$A$879:$F$2635,6,FALSE)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VLOOKUP(ATU853,$A$879:$F$2635,6,FALSE)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VLOOKUP(AUD853,$A$879:$F$2635,6,FALSE)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VLOOKUP(AUM853,$A$879:$F$2635,6,FALSE)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VLOOKUP(AUV853,$A$879:$F$2635,6,FALSE)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VLOOKUP(AVE853,$A$879:$F$2635,6,FALSE)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VLOOKUP(AVN853,$A$879:$F$2635,6,FALSE)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VLOOKUP(AVW853,$A$879:$F$2635,6,FALSE)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VLOOKUP(AWF853,$A$879:$F$2635,6,FALSE)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VLOOKUP(AWO853,$A$879:$F$2635,6,FALSE)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VLOOKUP(AWX853,$A$879:$F$2635,6,FALSE)</f>
        <v>44</v>
      </c>
      <c r="AXB853" s="179" t="s">
        <v>65</v>
      </c>
      <c r="AXC853" s="10">
        <f>AXA853*1.3</f>
        <v>57.2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VLOOKUP(AXG853,$A$879:$F$2635,6,FALSE)</f>
        <v>133</v>
      </c>
      <c r="AXK853" s="179" t="s">
        <v>65</v>
      </c>
      <c r="AXL853" s="10">
        <f>AXJ853*1.3</f>
        <v>172.9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VLOOKUP(AXP853,$A$879:$F$2635,6,FALSE)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VLOOKUP(AXY853,$A$879:$F$2635,6,FALSE)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VLOOKUP(AYH853,$A$879:$F$2635,6,FALSE)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VLOOKUP(AYQ853,$A$879:$F$2635,6,FALSE)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VLOOKUP(AYZ853,$A$879:$F$2635,6,FALSE)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VLOOKUP(AZI853,$A$879:$F$2635,6,FALSE)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VLOOKUP(AZR853,$A$879:$F$2635,6,FALSE)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3117</v>
      </c>
      <c r="BAC853" s="180"/>
      <c r="BAD853" s="180">
        <f>VLOOKUP(BAA853,$A$879:$F$2635,6,FALSE)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VLOOKUP(BAJ853,$A$879:$F$2635,6,FALSE)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VLOOKUP(BAS853,$A$879:$F$2635,6,FALSE)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VLOOKUP(BBB853,$A$879:$F$2635,6,FALSE)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VLOOKUP(BBK853,$A$879:$F$2635,6,FALSE)</f>
        <v>99</v>
      </c>
      <c r="BBO853" s="179" t="s">
        <v>65</v>
      </c>
      <c r="BBP853" s="10">
        <f>BBN853*1.3</f>
        <v>128.70000000000002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VLOOKUP(BBT853,$A$879:$F$2635,6,FALSE)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VLOOKUP(BCC853,$A$879:$F$2635,6,FALSE)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VLOOKUP(BCL853,$A$879:$F$2635,6,FALSE)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VLOOKUP(BCU853,$A$879:$F$2635,6,FALSE)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VLOOKUP(BDD853,$A$879:$F$2635,6,FALSE)</f>
        <v>133</v>
      </c>
      <c r="BDH853" s="179" t="s">
        <v>65</v>
      </c>
      <c r="BDI853" s="10">
        <f>BDG853*1.3</f>
        <v>172.9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VLOOKUP(BDM853,$A$879:$F$2635,6,FALSE)</f>
        <v>14</v>
      </c>
      <c r="BDQ853" s="179" t="s">
        <v>65</v>
      </c>
      <c r="BDR853" s="10">
        <f>BDP853*1.3</f>
        <v>18.2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VLOOKUP(BDV853,$A$879:$F$2635,6,FALSE)</f>
        <v>114</v>
      </c>
      <c r="BDZ853" s="179" t="s">
        <v>65</v>
      </c>
      <c r="BEA853" s="10">
        <f>BDY853*1.3</f>
        <v>148.20000000000002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VLOOKUP(BEE853,$A$879:$F$2635,6,FALSE)</f>
        <v>49</v>
      </c>
      <c r="BEI853" s="179" t="s">
        <v>65</v>
      </c>
      <c r="BEJ853" s="10">
        <f>BEH853*1.3</f>
        <v>63.7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VLOOKUP(BEN853,$A$879:$F$2635,6,FALSE)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VLOOKUP(BEW853,$A$879:$F$2635,6,FALSE)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VLOOKUP(BFF853,$A$879:$F$2635,6,FALSE)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VLOOKUP(BFO853,$A$879:$F$2635,6,FALSE)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VLOOKUP(BFX853,$A$879:$F$2635,6,FALSE)</f>
        <v>42</v>
      </c>
      <c r="BGB853" s="179" t="s">
        <v>65</v>
      </c>
      <c r="BGC853" s="10">
        <f>BGA853*1.3</f>
        <v>54.6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VLOOKUP(BGG853,$A$879:$F$2635,6,FALSE)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VLOOKUP(BGP853,$A$879:$F$2635,6,FALSE)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VLOOKUP(BGY853,$A$879:$F$2635,6,FALSE)</f>
        <v>19</v>
      </c>
      <c r="BHC853" s="179" t="s">
        <v>65</v>
      </c>
      <c r="BHD853" s="10">
        <f>BHB853*1.3</f>
        <v>24.7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VLOOKUP(B854,$A$879:$F$2635,6,FALSE)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3332</v>
      </c>
      <c r="M854" s="180"/>
      <c r="N854" s="180">
        <f>VLOOKUP(K854,$A$879:$F$2635,6,FALSE)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VLOOKUP(T854,$A$879:$F$2635,6,FALSE)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VLOOKUP(AC854,$A$879:$F$2635,6,FALSE)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VLOOKUP(AL854,$A$879:$F$2635,6,FALSE)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VLOOKUP(AU854,$A$879:$F$2635,6,FALSE)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VLOOKUP(BD854,$A$879:$F$2635,6,FALSE)</f>
        <v>99</v>
      </c>
      <c r="BH854" s="179" t="s">
        <v>67</v>
      </c>
      <c r="BI854" s="10">
        <f>BG854*1.2</f>
        <v>118.8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VLOOKUP(BM854,$A$879:$F$2635,6,FALSE)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VLOOKUP(BV854,$A$879:$F$2635,6,FALSE)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VLOOKUP(CE854,$A$879:$F$2635,6,FALSE)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3328</v>
      </c>
      <c r="CP854" s="180"/>
      <c r="CQ854" s="180">
        <f>VLOOKUP(CN854,$A$879:$F$2635,6,FALSE)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VLOOKUP(CW854,$A$879:$F$2635,6,FALSE)</f>
        <v>90</v>
      </c>
      <c r="DA854" s="179" t="s">
        <v>67</v>
      </c>
      <c r="DB854" s="10">
        <f>CZ854*1.2</f>
        <v>108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VLOOKUP(DF854,$A$879:$F$2635,6,FALSE)</f>
        <v>90</v>
      </c>
      <c r="DJ854" s="179" t="s">
        <v>67</v>
      </c>
      <c r="DK854" s="10">
        <f>DI854*1.2</f>
        <v>108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VLOOKUP(DO854,$A$879:$F$2635,6,FALSE)</f>
        <v>133</v>
      </c>
      <c r="DS854" s="179" t="s">
        <v>67</v>
      </c>
      <c r="DT854" s="10">
        <f>DR854*1.2</f>
        <v>159.6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VLOOKUP(DX854,$A$879:$F$2635,6,FALSE)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VLOOKUP(EG854,$A$879:$F$2635,6,FALSE)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VLOOKUP(EP854,$A$879:$F$2635,6,FALSE)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VLOOKUP(EY854,$A$879:$F$2635,6,FALSE)</f>
        <v>114</v>
      </c>
      <c r="FC854" s="179" t="s">
        <v>67</v>
      </c>
      <c r="FD854" s="10">
        <f>FB854*1.2</f>
        <v>136.79999999999998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VLOOKUP(FH854,$A$879:$F$2635,6,FALSE)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VLOOKUP(FQ854,$A$879:$F$2635,6,FALSE)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VLOOKUP(FZ854,$A$879:$F$2635,6,FALSE)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VLOOKUP(GI854,$A$879:$F$2635,6,FALSE)</f>
        <v>14</v>
      </c>
      <c r="GM854" s="179" t="s">
        <v>67</v>
      </c>
      <c r="GN854" s="10">
        <f>GL854*1.2</f>
        <v>16.8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VLOOKUP(GR854,$A$879:$F$2635,6,FALSE)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VLOOKUP(HA854,$A$879:$F$2635,6,FALSE)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VLOOKUP(HJ854,$A$879:$F$2635,6,FALSE)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VLOOKUP(HS854,$A$879:$F$2635,6,FALSE)</f>
        <v>99</v>
      </c>
      <c r="HW854" s="179" t="s">
        <v>67</v>
      </c>
      <c r="HX854" s="10">
        <f>HV854*1.2</f>
        <v>118.8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VLOOKUP(IB854,$A$879:$F$2635,6,FALSE)</f>
        <v>114</v>
      </c>
      <c r="IF854" s="179" t="s">
        <v>67</v>
      </c>
      <c r="IG854" s="10">
        <f>IE854*1.2</f>
        <v>136.79999999999998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VLOOKUP(IK854,$A$879:$F$2635,6,FALSE)</f>
        <v>114</v>
      </c>
      <c r="IO854" s="179" t="s">
        <v>67</v>
      </c>
      <c r="IP854" s="10">
        <f>IN854*1.2</f>
        <v>136.79999999999998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VLOOKUP(IT854,$A$879:$F$2635,6,FALSE)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VLOOKUP(JC854,$A$879:$F$2635,6,FALSE)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VLOOKUP(JL854,$A$879:$F$2635,6,FALSE)</f>
        <v>14</v>
      </c>
      <c r="JP854" s="179" t="s">
        <v>67</v>
      </c>
      <c r="JQ854" s="10">
        <f>JO854*1.2</f>
        <v>16.8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VLOOKUP(JU854,$A$879:$F$2635,6,FALSE)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VLOOKUP(KD854,$A$879:$F$2635,6,FALSE)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VLOOKUP(KM854,$A$879:$F$2635,6,FALSE)</f>
        <v>19</v>
      </c>
      <c r="KQ854" s="179" t="s">
        <v>67</v>
      </c>
      <c r="KR854" s="10">
        <f>KP854*1.2</f>
        <v>22.8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VLOOKUP(KV854,$A$879:$F$2635,6,FALSE)</f>
        <v>90</v>
      </c>
      <c r="KZ854" s="179" t="s">
        <v>67</v>
      </c>
      <c r="LA854" s="10">
        <f>KY854*1.2</f>
        <v>108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VLOOKUP(LE854,$A$879:$F$2635,6,FALSE)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VLOOKUP(LN854,$A$879:$F$2635,6,FALSE)</f>
        <v>114</v>
      </c>
      <c r="LR854" s="179" t="s">
        <v>67</v>
      </c>
      <c r="LS854" s="10">
        <f>LQ854*1.2</f>
        <v>136.79999999999998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VLOOKUP(LW854,$A$879:$F$2635,6,FALSE)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3307</v>
      </c>
      <c r="MH854" s="180"/>
      <c r="MI854" s="180">
        <f>VLOOKUP(MF854,$A$879:$F$2635,6,FALSE)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VLOOKUP(MO854,$A$879:$F$2635,6,FALSE)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VLOOKUP(MX854,$A$879:$F$2635,6,FALSE)</f>
        <v>133</v>
      </c>
      <c r="NB854" s="179" t="s">
        <v>67</v>
      </c>
      <c r="NC854" s="10">
        <f>NA854*1.2</f>
        <v>159.6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VLOOKUP(NG854,$A$879:$F$2635,6,FALSE)</f>
        <v>14</v>
      </c>
      <c r="NK854" s="179" t="s">
        <v>67</v>
      </c>
      <c r="NL854" s="10">
        <f>NJ854*1.2</f>
        <v>16.8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VLOOKUP(NP854,$A$879:$F$2635,6,FALSE)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VLOOKUP(NY854,$A$879:$F$2635,6,FALSE)</f>
        <v>114</v>
      </c>
      <c r="OC854" s="179" t="s">
        <v>67</v>
      </c>
      <c r="OD854" s="10">
        <f>OB854*1.2</f>
        <v>136.79999999999998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VLOOKUP(OH854,$A$879:$F$2635,6,FALSE)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VLOOKUP(OQ854,$A$879:$F$2635,6,FALSE)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VLOOKUP(OZ854,$A$879:$F$2635,6,FALSE)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VLOOKUP(PI854,$A$879:$F$2635,6,FALSE)</f>
        <v>114</v>
      </c>
      <c r="PM854" s="179" t="s">
        <v>67</v>
      </c>
      <c r="PN854" s="10">
        <f>PL854*1.2</f>
        <v>136.79999999999998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VLOOKUP(PR854,$A$879:$F$2635,6,FALSE)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VLOOKUP(QA854,$A$879:$F$2635,6,FALSE)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VLOOKUP(QJ854,$A$879:$F$2635,6,FALSE)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VLOOKUP(QS854,$A$879:$F$2635,6,FALSE)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VLOOKUP(RB854,$A$879:$F$2635,6,FALSE)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VLOOKUP(RK854,$A$879:$F$2635,6,FALSE)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VLOOKUP(RT854,$A$879:$F$2635,6,FALSE)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VLOOKUP(SC854,$A$879:$F$2635,6,FALSE)</f>
        <v>41</v>
      </c>
      <c r="SG854" s="179" t="s">
        <v>67</v>
      </c>
      <c r="SH854" s="10">
        <f>SF854*1.2</f>
        <v>49.199999999999996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VLOOKUP(SL854,$A$879:$F$2635,6,FALSE)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VLOOKUP(SU854,$A$879:$F$2635,6,FALSE)</f>
        <v>114</v>
      </c>
      <c r="SY854" s="179" t="s">
        <v>67</v>
      </c>
      <c r="SZ854" s="10">
        <f>SX854*1.2</f>
        <v>136.79999999999998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VLOOKUP(TD854,$A$879:$F$2635,6,FALSE)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VLOOKUP(TM854,$A$879:$F$2635,6,FALSE)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VLOOKUP(TV854,$A$879:$F$2635,6,FALSE)</f>
        <v>44</v>
      </c>
      <c r="TZ854" s="179" t="s">
        <v>67</v>
      </c>
      <c r="UA854" s="10">
        <f>TY854*1.2</f>
        <v>52.8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VLOOKUP(UE854,$A$879:$F$2635,6,FALSE)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VLOOKUP(UN854,$A$879:$F$2635,6,FALSE)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VLOOKUP(UW854,$A$879:$F$2635,6,FALSE)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VLOOKUP(VF854,$A$879:$F$2635,6,FALSE)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VLOOKUP(VO854,$A$879:$F$2635,6,FALSE)</f>
        <v>114</v>
      </c>
      <c r="VS854" s="179" t="s">
        <v>67</v>
      </c>
      <c r="VT854" s="10">
        <f>VR854*1.2</f>
        <v>136.79999999999998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VLOOKUP(VX854,$A$879:$F$2635,6,FALSE)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VLOOKUP(WG854,$A$879:$F$2635,6,FALSE)</f>
        <v>114</v>
      </c>
      <c r="WK854" s="179" t="s">
        <v>67</v>
      </c>
      <c r="WL854" s="10">
        <f>WJ854*1.2</f>
        <v>136.79999999999998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VLOOKUP(WP854,$A$879:$F$2635,6,FALSE)</f>
        <v>14</v>
      </c>
      <c r="WT854" s="179" t="s">
        <v>67</v>
      </c>
      <c r="WU854" s="10">
        <f>WS854*1.2</f>
        <v>16.8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VLOOKUP(WY854,$A$879:$F$2635,6,FALSE)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VLOOKUP(XH854,$A$879:$F$2635,6,FALSE)</f>
        <v>19</v>
      </c>
      <c r="XL854" s="179" t="s">
        <v>67</v>
      </c>
      <c r="XM854" s="10">
        <f>XK854*1.2</f>
        <v>22.8</v>
      </c>
      <c r="XO854" s="239"/>
      <c r="XP854" s="179" t="s">
        <v>113</v>
      </c>
      <c r="XQ854" s="360" t="s">
        <v>1994</v>
      </c>
      <c r="XS854" s="180"/>
      <c r="XT854" s="180">
        <f>VLOOKUP(XQ854,$A$879:$F$2635,6,FALSE)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VLOOKUP(XZ854,$A$879:$F$2635,6,FALSE)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3117</v>
      </c>
      <c r="YK854" s="180"/>
      <c r="YL854" s="180">
        <f>VLOOKUP(YI854,$A$879:$F$2635,6,FALSE)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VLOOKUP(YR854,$A$879:$F$2635,6,FALSE)</f>
        <v>133</v>
      </c>
      <c r="YV854" s="179" t="s">
        <v>67</v>
      </c>
      <c r="YW854" s="10">
        <f>YU854*1.2</f>
        <v>159.6</v>
      </c>
      <c r="YY854" s="239"/>
      <c r="YZ854" s="179" t="s">
        <v>113</v>
      </c>
      <c r="ZA854" s="360" t="s">
        <v>1788</v>
      </c>
      <c r="ZC854" s="180"/>
      <c r="ZD854" s="180">
        <f>VLOOKUP(ZA854,$A$879:$F$2635,6,FALSE)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VLOOKUP(ZJ854,$A$879:$F$2635,6,FALSE)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VLOOKUP(ZS854,$A$879:$F$2635,6,FALSE)</f>
        <v>44</v>
      </c>
      <c r="ZW854" s="179" t="s">
        <v>67</v>
      </c>
      <c r="ZX854" s="10">
        <f>ZV854*1.2</f>
        <v>52.8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VLOOKUP(AAB854,$A$879:$F$2635,6,FALSE)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VLOOKUP(AAK854,$A$879:$F$2635,6,FALSE)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VLOOKUP(AAT854,$A$879:$F$2635,6,FALSE)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VLOOKUP(ABC854,$A$879:$F$2635,6,FALSE)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VLOOKUP(ABL854,$A$879:$F$2635,6,FALSE)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VLOOKUP(ABU854,$A$879:$F$2635,6,FALSE)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VLOOKUP(ACD854,$A$879:$F$2635,6,FALSE)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VLOOKUP(ACM854,$A$879:$F$2635,6,FALSE)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VLOOKUP(ACV854,$A$879:$F$2635,6,FALSE)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VLOOKUP(ADE854,$A$879:$F$2635,6,FALSE)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VLOOKUP(ADN854,$A$879:$F$2635,6,FALSE)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VLOOKUP(ADW854,$A$879:$F$2635,6,FALSE)</f>
        <v>49</v>
      </c>
      <c r="AEA854" s="179" t="s">
        <v>67</v>
      </c>
      <c r="AEB854" s="10">
        <f>ADZ854*1.2</f>
        <v>58.8</v>
      </c>
      <c r="AED854" s="239"/>
      <c r="AEE854" s="179" t="s">
        <v>113</v>
      </c>
      <c r="AEF854" s="75" t="s">
        <v>183</v>
      </c>
      <c r="AEH854" s="180"/>
      <c r="AEI854" s="180" t="e">
        <f>VLOOKUP(AEF854,$A$879:$F$2635,6,FALSE)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VLOOKUP(AEO854,$A$879:$F$2635,6,FALSE)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VLOOKUP(AEX854,$A$879:$F$2635,6,FALSE)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VLOOKUP(AFG854,$A$879:$F$2635,6,FALSE)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VLOOKUP(AFP854,$A$879:$F$2635,6,FALSE)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VLOOKUP(AFY854,$A$879:$F$2635,6,FALSE)</f>
        <v>90</v>
      </c>
      <c r="AGC854" s="179" t="s">
        <v>67</v>
      </c>
      <c r="AGD854" s="10">
        <f>AGB854*1.2</f>
        <v>108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VLOOKUP(AGH854,$A$879:$F$2635,6,FALSE)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VLOOKUP(AGQ854,$A$879:$F$2635,6,FALSE)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3236</v>
      </c>
      <c r="AHB854" s="180"/>
      <c r="AHC854" s="180">
        <f>VLOOKUP(AGZ854,$A$879:$F$2635,6,FALSE)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VLOOKUP(AHI854,$A$879:$F$2635,6,FALSE)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VLOOKUP(AHR854,$A$879:$F$2635,6,FALSE)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VLOOKUP(AIA854,$A$879:$F$2635,6,FALSE)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VLOOKUP(AIJ854,$A$879:$F$2635,6,FALSE)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VLOOKUP(AIS854,$A$879:$F$2635,6,FALSE)</f>
        <v>90</v>
      </c>
      <c r="AIW854" s="179" t="s">
        <v>67</v>
      </c>
      <c r="AIX854" s="10">
        <f>AIV854*1.2</f>
        <v>108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VLOOKUP(AJB854,$A$879:$F$2635,6,FALSE)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3328</v>
      </c>
      <c r="AJM854" s="180"/>
      <c r="AJN854" s="180">
        <f>VLOOKUP(AJK854,$A$879:$F$2635,6,FALSE)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VLOOKUP(AJT854,$A$879:$F$2635,6,FALSE)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VLOOKUP(AKC854,$A$879:$F$2635,6,FALSE)</f>
        <v>74</v>
      </c>
      <c r="AKG854" s="179" t="s">
        <v>67</v>
      </c>
      <c r="AKH854" s="10">
        <f>AKF854*1.2</f>
        <v>88.8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VLOOKUP(AKL854,$A$879:$F$2635,6,FALSE)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VLOOKUP(AKU854,$A$879:$F$2635,6,FALSE)</f>
        <v>14</v>
      </c>
      <c r="AKY854" s="179" t="s">
        <v>67</v>
      </c>
      <c r="AKZ854" s="10">
        <f>AKX854*1.2</f>
        <v>16.8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VLOOKUP(ALD854,$A$879:$F$2635,6,FALSE)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VLOOKUP(ALM854,$A$879:$F$2635,6,FALSE)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VLOOKUP(ALV854,$A$879:$F$2635,6,FALSE)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3117</v>
      </c>
      <c r="AMG854" s="180"/>
      <c r="AMH854" s="180">
        <f>VLOOKUP(AME854,$A$879:$F$2635,6,FALSE)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VLOOKUP(AMN854,$A$879:$F$2635,6,FALSE)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VLOOKUP(AMW854,$A$879:$F$2635,6,FALSE)</f>
        <v>90</v>
      </c>
      <c r="ANA854" s="179" t="s">
        <v>67</v>
      </c>
      <c r="ANB854" s="10">
        <f>AMZ854*1.2</f>
        <v>108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VLOOKUP(ANF854,$A$879:$F$2635,6,FALSE)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VLOOKUP(ANO854,$A$879:$F$2635,6,FALSE)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VLOOKUP(ANX854,$A$879:$F$2635,6,FALSE)</f>
        <v>114</v>
      </c>
      <c r="AOB854" s="179" t="s">
        <v>67</v>
      </c>
      <c r="AOC854" s="10">
        <f>AOA854*1.2</f>
        <v>136.79999999999998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VLOOKUP(AOG854,$A$879:$F$2635,6,FALSE)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VLOOKUP(AOP854,$A$879:$F$2635,6,FALSE)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VLOOKUP(AOY854,$A$879:$F$2635,6,FALSE)</f>
        <v>49</v>
      </c>
      <c r="APC854" s="179" t="s">
        <v>67</v>
      </c>
      <c r="APD854" s="10">
        <f>APB854*1.2</f>
        <v>58.8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VLOOKUP(APH854,$A$879:$F$2635,6,FALSE)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VLOOKUP(APQ854,$A$879:$F$2635,6,FALSE)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VLOOKUP(APZ854,$A$879:$F$2635,6,FALSE)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VLOOKUP(AQI854,$A$879:$F$2635,6,FALSE)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VLOOKUP(AQR854,$A$879:$F$2635,6,FALSE)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VLOOKUP(ARA854,$A$879:$F$2635,6,FALSE)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VLOOKUP(ARJ854,$A$879:$F$2635,6,FALSE)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VLOOKUP(ARS854,$A$879:$F$2635,6,FALSE)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VLOOKUP(ASB854,$A$879:$F$2635,6,FALSE)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VLOOKUP(ASK854,$A$879:$F$2635,6,FALSE)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3236</v>
      </c>
      <c r="ASV854" s="180"/>
      <c r="ASW854" s="180">
        <f>VLOOKUP(AST854,$A$879:$F$2635,6,FALSE)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VLOOKUP(ATC854,$A$879:$F$2635,6,FALSE)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VLOOKUP(ATL854,$A$879:$F$2635,6,FALSE)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VLOOKUP(ATU854,$A$879:$F$2635,6,FALSE)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VLOOKUP(AUD854,$A$879:$F$2635,6,FALSE)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VLOOKUP(AUM854,$A$879:$F$2635,6,FALSE)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VLOOKUP(AUV854,$A$879:$F$2635,6,FALSE)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VLOOKUP(AVE854,$A$879:$F$2635,6,FALSE)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VLOOKUP(AVN854,$A$879:$F$2635,6,FALSE)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VLOOKUP(AVW854,$A$879:$F$2635,6,FALSE)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VLOOKUP(AWF854,$A$879:$F$2635,6,FALSE)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VLOOKUP(AWO854,$A$879:$F$2635,6,FALSE)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VLOOKUP(AWX854,$A$879:$F$2635,6,FALSE)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VLOOKUP(AXG854,$A$879:$F$2635,6,FALSE)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VLOOKUP(AXP854,$A$879:$F$2635,6,FALSE)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VLOOKUP(AXY854,$A$879:$F$2635,6,FALSE)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VLOOKUP(AYH854,$A$879:$F$2635,6,FALSE)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VLOOKUP(AYQ854,$A$879:$F$2635,6,FALSE)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VLOOKUP(AYZ854,$A$879:$F$2635,6,FALSE)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VLOOKUP(AZI854,$A$879:$F$2635,6,FALSE)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VLOOKUP(AZR854,$A$879:$F$2635,6,FALSE)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VLOOKUP(BAA854,$A$879:$F$2635,6,FALSE)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VLOOKUP(BAJ854,$A$879:$F$2635,6,FALSE)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VLOOKUP(BAS854,$A$879:$F$2635,6,FALSE)</f>
        <v>114</v>
      </c>
      <c r="BAW854" s="179" t="s">
        <v>67</v>
      </c>
      <c r="BAX854" s="10">
        <f>BAV854*1.2</f>
        <v>136.79999999999998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VLOOKUP(BBB854,$A$879:$F$2635,6,FALSE)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VLOOKUP(BBK854,$A$879:$F$2635,6,FALSE)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VLOOKUP(BBT854,$A$879:$F$2635,6,FALSE)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VLOOKUP(BCC854,$A$879:$F$2635,6,FALSE)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VLOOKUP(BCL854,$A$879:$F$2635,6,FALSE)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VLOOKUP(BCU854,$A$879:$F$2635,6,FALSE)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VLOOKUP(BDD854,$A$879:$F$2635,6,FALSE)</f>
        <v>44</v>
      </c>
      <c r="BDH854" s="179" t="s">
        <v>67</v>
      </c>
      <c r="BDI854" s="10">
        <f>BDG854*1.2</f>
        <v>52.8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VLOOKUP(BDM854,$A$879:$F$2635,6,FALSE)</f>
        <v>26</v>
      </c>
      <c r="BDQ854" s="179" t="s">
        <v>67</v>
      </c>
      <c r="BDR854" s="10">
        <f>BDP854*1.2</f>
        <v>31.2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VLOOKUP(BDV854,$A$879:$F$2635,6,FALSE)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VLOOKUP(BEE854,$A$879:$F$2635,6,FALSE)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VLOOKUP(BEN854,$A$879:$F$2635,6,FALSE)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VLOOKUP(BEW854,$A$879:$F$2635,6,FALSE)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VLOOKUP(BFF854,$A$879:$F$2635,6,FALSE)</f>
        <v>26</v>
      </c>
      <c r="BFJ854" s="179" t="s">
        <v>67</v>
      </c>
      <c r="BFK854" s="10">
        <f>BFI854*1.2</f>
        <v>31.2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VLOOKUP(BFO854,$A$879:$F$2635,6,FALSE)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VLOOKUP(BFX854,$A$879:$F$2635,6,FALSE)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VLOOKUP(BGG854,$A$879:$F$2635,6,FALSE)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VLOOKUP(BGP854,$A$879:$F$2635,6,FALSE)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VLOOKUP(BGY854,$A$879:$F$2635,6,FALSE)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VLOOKUP(B855,$A$879:$F$2635,6,FALSE)</f>
        <v>114</v>
      </c>
      <c r="F855" s="179" t="s">
        <v>69</v>
      </c>
      <c r="G855" s="10">
        <f>E855*1.1</f>
        <v>125.4</v>
      </c>
      <c r="H855" s="10"/>
      <c r="I855" s="233"/>
      <c r="J855" s="179" t="s">
        <v>114</v>
      </c>
      <c r="K855" s="360" t="s">
        <v>3328</v>
      </c>
      <c r="M855" s="180"/>
      <c r="N855" s="180">
        <f>VLOOKUP(K855,$A$879:$F$2635,6,FALSE)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VLOOKUP(T855,$A$879:$F$2635,6,FALSE)</f>
        <v>133</v>
      </c>
      <c r="X855" s="179" t="s">
        <v>69</v>
      </c>
      <c r="Y855" s="10">
        <f>W855*1.1</f>
        <v>146.30000000000001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VLOOKUP(AC855,$A$879:$F$2635,6,FALSE)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VLOOKUP(AL855,$A$879:$F$2635,6,FALSE)</f>
        <v>114</v>
      </c>
      <c r="AP855" s="179" t="s">
        <v>69</v>
      </c>
      <c r="AQ855" s="10">
        <f>AO855*1.1</f>
        <v>125.4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VLOOKUP(AU855,$A$879:$F$2635,6,FALSE)</f>
        <v>99</v>
      </c>
      <c r="AY855" s="179" t="s">
        <v>69</v>
      </c>
      <c r="AZ855" s="10">
        <f>AX855*1.1</f>
        <v>108.9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VLOOKUP(BD855,$A$879:$F$2635,6,FALSE)</f>
        <v>114</v>
      </c>
      <c r="BH855" s="179" t="s">
        <v>69</v>
      </c>
      <c r="BI855" s="10">
        <f>BG855*1.1</f>
        <v>125.4</v>
      </c>
      <c r="BJ855" s="10"/>
      <c r="BK855" s="233"/>
      <c r="BL855" s="179" t="s">
        <v>114</v>
      </c>
      <c r="BM855" s="360" t="s">
        <v>3117</v>
      </c>
      <c r="BO855" s="180"/>
      <c r="BP855" s="180">
        <f>VLOOKUP(BM855,$A$879:$F$2635,6,FALSE)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0" t="s">
        <v>3117</v>
      </c>
      <c r="BX855" s="180"/>
      <c r="BY855" s="180">
        <f>VLOOKUP(BV855,$A$879:$F$2635,6,FALSE)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VLOOKUP(CE855,$A$879:$F$2635,6,FALSE)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VLOOKUP(CN855,$A$879:$F$2635,6,FALSE)</f>
        <v>114</v>
      </c>
      <c r="CR855" s="179" t="s">
        <v>69</v>
      </c>
      <c r="CS855" s="10">
        <f>CQ855*1.1</f>
        <v>125.4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VLOOKUP(CW855,$A$879:$F$2635,6,FALSE)</f>
        <v>94</v>
      </c>
      <c r="DA855" s="179" t="s">
        <v>69</v>
      </c>
      <c r="DB855" s="10">
        <f>CZ855*1.1</f>
        <v>103.4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VLOOKUP(DF855,$A$879:$F$2635,6,FALSE)</f>
        <v>19</v>
      </c>
      <c r="DJ855" s="179" t="s">
        <v>69</v>
      </c>
      <c r="DK855" s="10">
        <f>DI855*1.1</f>
        <v>20.900000000000002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VLOOKUP(DO855,$A$879:$F$2635,6,FALSE)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VLOOKUP(DX855,$A$879:$F$2635,6,FALSE)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VLOOKUP(EG855,$A$879:$F$2635,6,FALSE)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VLOOKUP(EP855,$A$879:$F$2635,6,FALSE)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VLOOKUP(EY855,$A$879:$F$2635,6,FALSE)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VLOOKUP(FH855,$A$879:$F$2635,6,FALSE)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VLOOKUP(FQ855,$A$879:$F$2635,6,FALSE)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VLOOKUP(FZ855,$A$879:$F$2635,6,FALSE)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3328</v>
      </c>
      <c r="GK855" s="180"/>
      <c r="GL855" s="180">
        <f>VLOOKUP(GI855,$A$879:$F$2635,6,FALSE)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VLOOKUP(GR855,$A$879:$F$2635,6,FALSE)</f>
        <v>14</v>
      </c>
      <c r="GV855" s="179" t="s">
        <v>69</v>
      </c>
      <c r="GW855" s="10">
        <f>GU855*1.1</f>
        <v>15.400000000000002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VLOOKUP(HA855,$A$879:$F$2635,6,FALSE)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VLOOKUP(HJ855,$A$879:$F$2635,6,FALSE)</f>
        <v>114</v>
      </c>
      <c r="HN855" s="179" t="s">
        <v>69</v>
      </c>
      <c r="HO855" s="10">
        <f>HM855*1.1</f>
        <v>125.4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VLOOKUP(HS855,$A$879:$F$2635,6,FALSE)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VLOOKUP(IB855,$A$879:$F$2635,6,FALSE)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VLOOKUP(IK855,$A$879:$F$2635,6,FALSE)</f>
        <v>90</v>
      </c>
      <c r="IO855" s="179" t="s">
        <v>69</v>
      </c>
      <c r="IP855" s="10">
        <f>IN855*1.1</f>
        <v>99.000000000000014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VLOOKUP(IT855,$A$879:$F$2635,6,FALSE)</f>
        <v>49</v>
      </c>
      <c r="IX855" s="179" t="s">
        <v>69</v>
      </c>
      <c r="IY855" s="10">
        <f>IW855*1.1</f>
        <v>53.900000000000006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VLOOKUP(JC855,$A$879:$F$2635,6,FALSE)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VLOOKUP(JL855,$A$879:$F$2635,6,FALSE)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VLOOKUP(JU855,$A$879:$F$2635,6,FALSE)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VLOOKUP(KD855,$A$879:$F$2635,6,FALSE)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VLOOKUP(KM855,$A$879:$F$2635,6,FALSE)</f>
        <v>20</v>
      </c>
      <c r="KQ855" s="179" t="s">
        <v>69</v>
      </c>
      <c r="KR855" s="10">
        <f>KP855*1.1</f>
        <v>22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VLOOKUP(KV855,$A$879:$F$2635,6,FALSE)</f>
        <v>94</v>
      </c>
      <c r="KZ855" s="179" t="s">
        <v>69</v>
      </c>
      <c r="LA855" s="10">
        <f>KY855*1.1</f>
        <v>103.4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VLOOKUP(LE855,$A$879:$F$2635,6,FALSE)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VLOOKUP(LN855,$A$879:$F$2635,6,FALSE)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VLOOKUP(LW855,$A$879:$F$2635,6,FALSE)</f>
        <v>14</v>
      </c>
      <c r="MA855" s="179" t="s">
        <v>69</v>
      </c>
      <c r="MB855" s="10">
        <f>LZ855*1.1</f>
        <v>15.400000000000002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VLOOKUP(MF855,$A$879:$F$2635,6,FALSE)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VLOOKUP(MO855,$A$879:$F$2635,6,FALSE)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VLOOKUP(MX855,$A$879:$F$2635,6,FALSE)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VLOOKUP(NG855,$A$879:$F$2635,6,FALSE)</f>
        <v>114</v>
      </c>
      <c r="NK855" s="179" t="s">
        <v>69</v>
      </c>
      <c r="NL855" s="10">
        <f>NJ855*1.1</f>
        <v>125.4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VLOOKUP(NP855,$A$879:$F$2635,6,FALSE)</f>
        <v>41</v>
      </c>
      <c r="NT855" s="179" t="s">
        <v>69</v>
      </c>
      <c r="NU855" s="10">
        <f>NS855*1.1</f>
        <v>45.1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VLOOKUP(NY855,$A$879:$F$2635,6,FALSE)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VLOOKUP(OH855,$A$879:$F$2635,6,FALSE)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VLOOKUP(OQ855,$A$879:$F$2635,6,FALSE)</f>
        <v>44</v>
      </c>
      <c r="OU855" s="179" t="s">
        <v>69</v>
      </c>
      <c r="OV855" s="10">
        <f>OT855*1.1</f>
        <v>48.400000000000006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VLOOKUP(OZ855,$A$879:$F$2635,6,FALSE)</f>
        <v>20</v>
      </c>
      <c r="PD855" s="179" t="s">
        <v>69</v>
      </c>
      <c r="PE855" s="10">
        <f>PC855*1.1</f>
        <v>22</v>
      </c>
      <c r="PF855" s="10"/>
      <c r="PG855" s="233"/>
      <c r="PH855" s="179" t="s">
        <v>114</v>
      </c>
      <c r="PI855" s="360" t="s">
        <v>3332</v>
      </c>
      <c r="PK855" s="180"/>
      <c r="PL855" s="180">
        <f>VLOOKUP(PI855,$A$879:$F$2635,6,FALSE)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VLOOKUP(PR855,$A$879:$F$2635,6,FALSE)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VLOOKUP(QA855,$A$879:$F$2635,6,FALSE)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VLOOKUP(QJ855,$A$879:$F$2635,6,FALSE)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VLOOKUP(QS855,$A$879:$F$2635,6,FALSE)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VLOOKUP(RB855,$A$879:$F$2635,6,FALSE)</f>
        <v>114</v>
      </c>
      <c r="RF855" s="179" t="s">
        <v>69</v>
      </c>
      <c r="RG855" s="10">
        <f>RE855*1.1</f>
        <v>125.4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VLOOKUP(RK855,$A$879:$F$2635,6,FALSE)</f>
        <v>19</v>
      </c>
      <c r="RO855" s="179" t="s">
        <v>69</v>
      </c>
      <c r="RP855" s="10">
        <f>RN855*1.1</f>
        <v>20.900000000000002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VLOOKUP(RT855,$A$879:$F$2635,6,FALSE)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VLOOKUP(SC855,$A$879:$F$2635,6,FALSE)</f>
        <v>42</v>
      </c>
      <c r="SG855" s="179" t="s">
        <v>69</v>
      </c>
      <c r="SH855" s="10">
        <f>SF855*1.1</f>
        <v>46.2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VLOOKUP(SL855,$A$879:$F$2635,6,FALSE)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VLOOKUP(SU855,$A$879:$F$2635,6,FALSE)</f>
        <v>14</v>
      </c>
      <c r="SY855" s="179" t="s">
        <v>69</v>
      </c>
      <c r="SZ855" s="10">
        <f>SX855*1.1</f>
        <v>15.400000000000002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VLOOKUP(TD855,$A$879:$F$2635,6,FALSE)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VLOOKUP(TM855,$A$879:$F$2635,6,FALSE)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VLOOKUP(TV855,$A$879:$F$2635,6,FALSE)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VLOOKUP(UE855,$A$879:$F$2635,6,FALSE)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VLOOKUP(UN855,$A$879:$F$2635,6,FALSE)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VLOOKUP(UW855,$A$879:$F$2635,6,FALSE)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VLOOKUP(VF855,$A$879:$F$2635,6,FALSE)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VLOOKUP(VO855,$A$879:$F$2635,6,FALSE)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VLOOKUP(VX855,$A$879:$F$2635,6,FALSE)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VLOOKUP(WG855,$A$879:$F$2635,6,FALSE)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VLOOKUP(WP855,$A$879:$F$2635,6,FALSE)</f>
        <v>114</v>
      </c>
      <c r="WT855" s="179" t="s">
        <v>69</v>
      </c>
      <c r="WU855" s="10">
        <f>WS855*1.1</f>
        <v>125.4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VLOOKUP(WY855,$A$879:$F$2635,6,FALSE)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VLOOKUP(XH855,$A$879:$F$2635,6,FALSE)</f>
        <v>114</v>
      </c>
      <c r="XL855" s="179" t="s">
        <v>69</v>
      </c>
      <c r="XM855" s="10">
        <f>XK855*1.1</f>
        <v>125.4</v>
      </c>
      <c r="XO855" s="239"/>
      <c r="XP855" s="179" t="s">
        <v>114</v>
      </c>
      <c r="XQ855" s="360" t="s">
        <v>502</v>
      </c>
      <c r="XS855" s="180"/>
      <c r="XT855" s="180">
        <f>VLOOKUP(XQ855,$A$879:$F$2635,6,FALSE)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3236</v>
      </c>
      <c r="YB855" s="180"/>
      <c r="YC855" s="180">
        <f>VLOOKUP(XZ855,$A$879:$F$2635,6,FALSE)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VLOOKUP(YI855,$A$879:$F$2635,6,FALSE)</f>
        <v>14</v>
      </c>
      <c r="YM855" s="179" t="s">
        <v>69</v>
      </c>
      <c r="YN855" s="10">
        <f>YL855*1.1</f>
        <v>15.400000000000002</v>
      </c>
      <c r="YO855" s="10"/>
      <c r="YP855" s="239"/>
      <c r="YQ855" s="179" t="s">
        <v>114</v>
      </c>
      <c r="YR855" s="360" t="s">
        <v>3328</v>
      </c>
      <c r="YT855" s="180"/>
      <c r="YU855" s="180">
        <f>VLOOKUP(YR855,$A$879:$F$2635,6,FALSE)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VLOOKUP(ZA855,$A$879:$F$2635,6,FALSE)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VLOOKUP(ZJ855,$A$879:$F$2635,6,FALSE)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VLOOKUP(ZS855,$A$879:$F$2635,6,FALSE)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VLOOKUP(AAB855,$A$879:$F$2635,6,FALSE)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VLOOKUP(AAK855,$A$879:$F$2635,6,FALSE)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3117</v>
      </c>
      <c r="AAV855" s="180"/>
      <c r="AAW855" s="180">
        <f>VLOOKUP(AAT855,$A$879:$F$2635,6,FALSE)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VLOOKUP(ABC855,$A$879:$F$2635,6,FALSE)</f>
        <v>14</v>
      </c>
      <c r="ABG855" s="179" t="s">
        <v>69</v>
      </c>
      <c r="ABH855" s="10">
        <f>ABF855*1.1</f>
        <v>15.400000000000002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VLOOKUP(ABL855,$A$879:$F$2635,6,FALSE)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VLOOKUP(ABU855,$A$879:$F$2635,6,FALSE)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VLOOKUP(ACD855,$A$879:$F$2635,6,FALSE)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VLOOKUP(ACM855,$A$879:$F$2635,6,FALSE)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VLOOKUP(ACV855,$A$879:$F$2635,6,FALSE)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VLOOKUP(ADE855,$A$879:$F$2635,6,FALSE)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VLOOKUP(ADN855,$A$879:$F$2635,6,FALSE)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VLOOKUP(ADW855,$A$879:$F$2635,6,FALSE)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VLOOKUP(AEF855,$A$879:$F$2635,6,FALSE)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VLOOKUP(AEO855,$A$879:$F$2635,6,FALSE)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VLOOKUP(AEX855,$A$879:$F$2635,6,FALSE)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VLOOKUP(AFG855,$A$879:$F$2635,6,FALSE)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VLOOKUP(AFP855,$A$879:$F$2635,6,FALSE)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VLOOKUP(AFY855,$A$879:$F$2635,6,FALSE)</f>
        <v>19</v>
      </c>
      <c r="AGC855" s="179" t="s">
        <v>69</v>
      </c>
      <c r="AGD855" s="10">
        <f>AGB855*1.1</f>
        <v>20.900000000000002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VLOOKUP(AGH855,$A$879:$F$2635,6,FALSE)</f>
        <v>114</v>
      </c>
      <c r="AGL855" s="179" t="s">
        <v>69</v>
      </c>
      <c r="AGM855" s="10">
        <f>AGK855*1.1</f>
        <v>125.4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VLOOKUP(AGQ855,$A$879:$F$2635,6,FALSE)</f>
        <v>4</v>
      </c>
      <c r="AGU855" s="179" t="s">
        <v>69</v>
      </c>
      <c r="AGV855" s="10">
        <f>AGT855*1.1</f>
        <v>4.4000000000000004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VLOOKUP(AGZ855,$A$879:$F$2635,6,FALSE)</f>
        <v>14</v>
      </c>
      <c r="AHD855" s="179" t="s">
        <v>69</v>
      </c>
      <c r="AHE855" s="10">
        <f>AHC855*1.1</f>
        <v>15.400000000000002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VLOOKUP(AHI855,$A$879:$F$2635,6,FALSE)</f>
        <v>114</v>
      </c>
      <c r="AHM855" s="179" t="s">
        <v>69</v>
      </c>
      <c r="AHN855" s="10">
        <f>AHL855*1.1</f>
        <v>125.4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VLOOKUP(AHR855,$A$879:$F$2635,6,FALSE)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3332</v>
      </c>
      <c r="AIC855" s="180"/>
      <c r="AID855" s="180">
        <f>VLOOKUP(AIA855,$A$879:$F$2635,6,FALSE)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0" t="s">
        <v>3251</v>
      </c>
      <c r="AIL855" s="180"/>
      <c r="AIM855" s="180">
        <f>VLOOKUP(AIJ855,$A$879:$F$2635,6,FALSE)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VLOOKUP(AIS855,$A$879:$F$2635,6,FALSE)</f>
        <v>19</v>
      </c>
      <c r="AIW855" s="179" t="s">
        <v>69</v>
      </c>
      <c r="AIX855" s="10">
        <f>AIV855*1.1</f>
        <v>20.900000000000002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VLOOKUP(AJB855,$A$879:$F$2635,6,FALSE)</f>
        <v>114</v>
      </c>
      <c r="AJF855" s="179" t="s">
        <v>69</v>
      </c>
      <c r="AJG855" s="10">
        <f>AJE855*1.1</f>
        <v>125.4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VLOOKUP(AJK855,$A$879:$F$2635,6,FALSE)</f>
        <v>94</v>
      </c>
      <c r="AJO855" s="179" t="s">
        <v>69</v>
      </c>
      <c r="AJP855" s="10">
        <f>AJN855*1.1</f>
        <v>103.4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VLOOKUP(AJT855,$A$879:$F$2635,6,FALSE)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VLOOKUP(AKC855,$A$879:$F$2635,6,FALSE)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VLOOKUP(AKL855,$A$879:$F$2635,6,FALSE)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VLOOKUP(AKU855,$A$879:$F$2635,6,FALSE)</f>
        <v>99</v>
      </c>
      <c r="AKY855" s="179" t="s">
        <v>69</v>
      </c>
      <c r="AKZ855" s="10">
        <f>AKX855*1.1</f>
        <v>108.9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VLOOKUP(ALD855,$A$879:$F$2635,6,FALSE)</f>
        <v>14</v>
      </c>
      <c r="ALH855" s="179" t="s">
        <v>69</v>
      </c>
      <c r="ALI855" s="10">
        <f>ALG855*1.1</f>
        <v>15.400000000000002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VLOOKUP(ALM855,$A$879:$F$2635,6,FALSE)</f>
        <v>114</v>
      </c>
      <c r="ALQ855" s="179" t="s">
        <v>69</v>
      </c>
      <c r="ALR855" s="10">
        <f>ALP855*1.1</f>
        <v>125.4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VLOOKUP(ALV855,$A$879:$F$2635,6,FALSE)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VLOOKUP(AME855,$A$879:$F$2635,6,FALSE)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VLOOKUP(AMN855,$A$879:$F$2635,6,FALSE)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VLOOKUP(AMW855,$A$879:$F$2635,6,FALSE)</f>
        <v>19</v>
      </c>
      <c r="ANA855" s="179" t="s">
        <v>69</v>
      </c>
      <c r="ANB855" s="10">
        <f>AMZ855*1.1</f>
        <v>20.900000000000002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VLOOKUP(ANF855,$A$879:$F$2635,6,FALSE)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VLOOKUP(ANO855,$A$879:$F$2635,6,FALSE)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VLOOKUP(ANX855,$A$879:$F$2635,6,FALSE)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VLOOKUP(AOG855,$A$879:$F$2635,6,FALSE)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VLOOKUP(AOP855,$A$879:$F$2635,6,FALSE)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3332</v>
      </c>
      <c r="APA855" s="180"/>
      <c r="APB855" s="180">
        <f>VLOOKUP(AOY855,$A$879:$F$2635,6,FALSE)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VLOOKUP(APH855,$A$879:$F$2635,6,FALSE)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VLOOKUP(APQ855,$A$879:$F$2635,6,FALSE)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VLOOKUP(APZ855,$A$879:$F$2635,6,FALSE)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VLOOKUP(AQI855,$A$879:$F$2635,6,FALSE)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VLOOKUP(AQR855,$A$879:$F$2635,6,FALSE)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VLOOKUP(ARA855,$A$879:$F$2635,6,FALSE)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VLOOKUP(ARJ855,$A$879:$F$2635,6,FALSE)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VLOOKUP(ARS855,$A$879:$F$2635,6,FALSE)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VLOOKUP(ASB855,$A$879:$F$2635,6,FALSE)</f>
        <v>44</v>
      </c>
      <c r="ASF855" s="179" t="s">
        <v>69</v>
      </c>
      <c r="ASG855" s="10">
        <f>ASE855*1.1</f>
        <v>48.400000000000006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VLOOKUP(ASK855,$A$879:$F$2635,6,FALSE)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VLOOKUP(AST855,$A$879:$F$2635,6,FALSE)</f>
        <v>114</v>
      </c>
      <c r="ASX855" s="179" t="s">
        <v>69</v>
      </c>
      <c r="ASY855" s="10">
        <f>ASW855*1.1</f>
        <v>125.4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VLOOKUP(ATC855,$A$879:$F$2635,6,FALSE)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VLOOKUP(ATL855,$A$879:$F$2635,6,FALSE)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VLOOKUP(ATU855,$A$879:$F$2635,6,FALSE)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VLOOKUP(AUD855,$A$879:$F$2635,6,FALSE)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VLOOKUP(AUM855,$A$879:$F$2635,6,FALSE)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VLOOKUP(AUV855,$A$879:$F$2635,6,FALSE)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VLOOKUP(AVE855,$A$879:$F$2635,6,FALSE)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VLOOKUP(AVN855,$A$879:$F$2635,6,FALSE)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VLOOKUP(AVW855,$A$879:$F$2635,6,FALSE)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VLOOKUP(AWF855,$A$879:$F$2635,6,FALSE)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VLOOKUP(AWO855,$A$879:$F$2635,6,FALSE)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VLOOKUP(AWX855,$A$879:$F$2635,6,FALSE)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VLOOKUP(AXG855,$A$879:$F$2635,6,FALSE)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VLOOKUP(AXP855,$A$879:$F$2635,6,FALSE)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VLOOKUP(AXY855,$A$879:$F$2635,6,FALSE)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VLOOKUP(AYH855,$A$879:$F$2635,6,FALSE)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3332</v>
      </c>
      <c r="AYS855" s="180"/>
      <c r="AYT855" s="180">
        <f>VLOOKUP(AYQ855,$A$879:$F$2635,6,FALSE)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VLOOKUP(AYZ855,$A$879:$F$2635,6,FALSE)</f>
        <v>4</v>
      </c>
      <c r="AZD855" s="179" t="s">
        <v>69</v>
      </c>
      <c r="AZE855" s="10">
        <f>AZC855*1.1</f>
        <v>4.4000000000000004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VLOOKUP(AZI855,$A$879:$F$2635,6,FALSE)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3446</v>
      </c>
      <c r="AZT855" s="180"/>
      <c r="AZU855" s="180">
        <f>VLOOKUP(AZR855,$A$879:$F$2635,6,FALSE)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VLOOKUP(BAA855,$A$879:$F$2635,6,FALSE)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VLOOKUP(BAJ855,$A$879:$F$2635,6,FALSE)</f>
        <v>114</v>
      </c>
      <c r="BAN855" s="179" t="s">
        <v>69</v>
      </c>
      <c r="BAO855" s="10">
        <f>BAM855*1.1</f>
        <v>125.4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VLOOKUP(BAS855,$A$879:$F$2635,6,FALSE)</f>
        <v>19</v>
      </c>
      <c r="BAW855" s="179" t="s">
        <v>69</v>
      </c>
      <c r="BAX855" s="10">
        <f>BAV855*1.1</f>
        <v>20.900000000000002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VLOOKUP(BBB855,$A$879:$F$2635,6,FALSE)</f>
        <v>90</v>
      </c>
      <c r="BBF855" s="179" t="s">
        <v>69</v>
      </c>
      <c r="BBG855" s="10">
        <f>BBE855*1.1</f>
        <v>99.000000000000014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VLOOKUP(BBK855,$A$879:$F$2635,6,FALSE)</f>
        <v>90</v>
      </c>
      <c r="BBO855" s="179" t="s">
        <v>69</v>
      </c>
      <c r="BBP855" s="10">
        <f>BBN855*1.1</f>
        <v>99.000000000000014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VLOOKUP(BBT855,$A$879:$F$2635,6,FALSE)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VLOOKUP(BCC855,$A$879:$F$2635,6,FALSE)</f>
        <v>1</v>
      </c>
      <c r="BCG855" s="179" t="s">
        <v>69</v>
      </c>
      <c r="BCH855" s="10">
        <f>BCF855*1.1</f>
        <v>1.1000000000000001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VLOOKUP(BCL855,$A$879:$F$2635,6,FALSE)</f>
        <v>90</v>
      </c>
      <c r="BCP855" s="179" t="s">
        <v>69</v>
      </c>
      <c r="BCQ855" s="10">
        <f>BCO855*1.1</f>
        <v>99.000000000000014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VLOOKUP(BCU855,$A$879:$F$2635,6,FALSE)</f>
        <v>114</v>
      </c>
      <c r="BCY855" s="179" t="s">
        <v>69</v>
      </c>
      <c r="BCZ855" s="10">
        <f>BCX855*1.1</f>
        <v>125.4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VLOOKUP(BDD855,$A$879:$F$2635,6,FALSE)</f>
        <v>90</v>
      </c>
      <c r="BDH855" s="179" t="s">
        <v>69</v>
      </c>
      <c r="BDI855" s="10">
        <f>BDG855*1.1</f>
        <v>99.000000000000014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VLOOKUP(BDM855,$A$879:$F$2635,6,FALSE)</f>
        <v>49</v>
      </c>
      <c r="BDQ855" s="179" t="s">
        <v>69</v>
      </c>
      <c r="BDR855" s="10">
        <f>BDP855*1.1</f>
        <v>53.900000000000006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VLOOKUP(BDV855,$A$879:$F$2635,6,FALSE)</f>
        <v>133</v>
      </c>
      <c r="BDZ855" s="179" t="s">
        <v>69</v>
      </c>
      <c r="BEA855" s="10">
        <f>BDY855*1.1</f>
        <v>146.30000000000001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VLOOKUP(BEE855,$A$879:$F$2635,6,FALSE)</f>
        <v>114</v>
      </c>
      <c r="BEI855" s="179" t="s">
        <v>69</v>
      </c>
      <c r="BEJ855" s="10">
        <f>BEH855*1.1</f>
        <v>125.4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VLOOKUP(BEN855,$A$879:$F$2635,6,FALSE)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VLOOKUP(BEW855,$A$879:$F$2635,6,FALSE)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VLOOKUP(BFF855,$A$879:$F$2635,6,FALSE)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VLOOKUP(BFO855,$A$879:$F$2635,6,FALSE)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VLOOKUP(BFX855,$A$879:$F$2635,6,FALSE)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VLOOKUP(BGG855,$A$879:$F$2635,6,FALSE)</f>
        <v>133</v>
      </c>
      <c r="BGK855" s="179" t="s">
        <v>69</v>
      </c>
      <c r="BGL855" s="10">
        <f>BGJ855*1.1</f>
        <v>146.30000000000001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VLOOKUP(BGP855,$A$879:$F$2635,6,FALSE)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VLOOKUP(BGY855,$A$879:$F$2635,6,FALSE)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323.60000000000002</v>
      </c>
      <c r="I856" s="233"/>
      <c r="J856" s="179"/>
      <c r="K856" s="436"/>
      <c r="M856" s="179"/>
      <c r="N856" s="179"/>
      <c r="O856" s="179"/>
      <c r="P856" s="10"/>
      <c r="Q856" s="10">
        <f>SUM(P851:P855)</f>
        <v>308.3</v>
      </c>
      <c r="R856" s="233"/>
      <c r="S856" s="179"/>
      <c r="T856" s="436"/>
      <c r="V856" s="179"/>
      <c r="W856" s="179"/>
      <c r="X856" s="179"/>
      <c r="Y856" s="10"/>
      <c r="Z856" s="10">
        <f>SUM(Y851:Y855)</f>
        <v>341.5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342.70000000000005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289.60000000000002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443.5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332.20000000000005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308.90000000000003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288.3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332.09999999999997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316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349.4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565.6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538.30000000000007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311.5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535.9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211.5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517.1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461.3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311.5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177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459.70000000000005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297.39999999999998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193.6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415.69999999999993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393.2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219.9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190.10000000000002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157.30000000000001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255.10000000000002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349.4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465.79999999999995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279.39999999999998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124.89999999999999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457.20000000000005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354.70000000000005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257.60000000000002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332.29999999999995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404.20000000000005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254.60000000000002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92.2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410.3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353.70000000000005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269.60000000000002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311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221.6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105.19999999999999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469.09999999999991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323.8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421.09999999999997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601.29999999999995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229.7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355.1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355.6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235.5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309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225.5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363.8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318.59999999999997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419.90000000000003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537.09999999999991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206.5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240.20000000000002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259.8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386.50000000000006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505.6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285.70000000000005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379.09999999999997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234.1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470.5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543.30000000000007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319.7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354.40000000000003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505.6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589.9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274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393.20000000000005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382.4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427.30000000000007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453.5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409.29999999999995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371.5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250.2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266.3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505.6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456.20000000000005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614.5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248.90000000000003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329.5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351.5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298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140.30000000000001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452.5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249.2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364.90000000000003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359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322.90000000000003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233.6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186.29999999999998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261.09999999999997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205.8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452.8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454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518.5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280.10000000000002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703.90000000000009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324.60000000000002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165.20000000000002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291.60000000000002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570.79999999999995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470.7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276.69999999999993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578.09999999999991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359.70000000000005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291.09999999999997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334.1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227.39999999999998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282.2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488.90000000000003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445.90000000000003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516.1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323.29999999999995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VLOOKUP(B857,$A$879:$F$2635,6,FALSE)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3465</v>
      </c>
      <c r="M857" s="248">
        <f>IF(L857="Kopman",2.1,1)</f>
        <v>1</v>
      </c>
      <c r="N857" s="180">
        <f>VLOOKUP(K857,$A$879:$F$2635,6,FALSE)</f>
        <v>78</v>
      </c>
      <c r="O857" s="179" t="s">
        <v>61</v>
      </c>
      <c r="P857" s="10">
        <f>N857*1.5*M857</f>
        <v>117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VLOOKUP(T857,$A$879:$F$2635,6,FALSE)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VLOOKUP(AC857,$A$879:$F$2635,6,FALSE)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VLOOKUP(AL857,$A$879:$F$2635,6,FALSE)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VLOOKUP(AU857,$A$879:$F$2635,6,FALSE)</f>
        <v>202</v>
      </c>
      <c r="AY857" s="179" t="s">
        <v>61</v>
      </c>
      <c r="AZ857" s="10">
        <f>AX857*1.5*AW857</f>
        <v>303</v>
      </c>
      <c r="BA857" s="10"/>
      <c r="BB857" s="233"/>
      <c r="BC857" s="179" t="s">
        <v>115</v>
      </c>
      <c r="BD857" s="361" t="s">
        <v>3135</v>
      </c>
      <c r="BE857" s="14" t="s">
        <v>1662</v>
      </c>
      <c r="BF857" s="248">
        <f>IF(BE857="Kopman",2.1,1)</f>
        <v>2.1</v>
      </c>
      <c r="BG857" s="180">
        <f>VLOOKUP(BD857,$A$879:$F$2635,6,FALSE)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VLOOKUP(BM857,$A$879:$F$2635,6,FALSE)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3465</v>
      </c>
      <c r="BX857" s="248">
        <f>IF(BW857="Kopman",2.1,1)</f>
        <v>1</v>
      </c>
      <c r="BY857" s="180">
        <f>VLOOKUP(BV857,$A$879:$F$2635,6,FALSE)</f>
        <v>78</v>
      </c>
      <c r="BZ857" s="179" t="s">
        <v>61</v>
      </c>
      <c r="CA857" s="10">
        <f>BY857*1.5*BX857</f>
        <v>117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VLOOKUP(CE857,$A$879:$F$2635,6,FALSE)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VLOOKUP(CN857,$A$879:$F$2635,6,FALSE)</f>
        <v>202</v>
      </c>
      <c r="CR857" s="179" t="s">
        <v>61</v>
      </c>
      <c r="CS857" s="10">
        <f>CQ857*1.5*CP857</f>
        <v>303</v>
      </c>
      <c r="CT857" s="10"/>
      <c r="CU857" s="233"/>
      <c r="CV857" s="179" t="s">
        <v>115</v>
      </c>
      <c r="CW857" s="360" t="s">
        <v>3253</v>
      </c>
      <c r="CY857" s="248">
        <f>IF(CX857="Kopman",2.1,1)</f>
        <v>1</v>
      </c>
      <c r="CZ857" s="180">
        <f>VLOOKUP(CW857,$A$879:$F$2635,6,FALSE)</f>
        <v>276</v>
      </c>
      <c r="DA857" s="179" t="s">
        <v>61</v>
      </c>
      <c r="DB857" s="10">
        <f>CZ857*1.5*CY857</f>
        <v>414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VLOOKUP(DF857,$A$879:$F$2635,6,FALSE)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3465</v>
      </c>
      <c r="DQ857" s="248">
        <f>IF(DP857="Kopman",2.1,1)</f>
        <v>1</v>
      </c>
      <c r="DR857" s="180">
        <f>VLOOKUP(DO857,$A$879:$F$2635,6,FALSE)</f>
        <v>78</v>
      </c>
      <c r="DS857" s="179" t="s">
        <v>61</v>
      </c>
      <c r="DT857" s="10">
        <f>DR857*1.5*DQ857</f>
        <v>117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VLOOKUP(DX857,$A$879:$F$2635,6,FALSE)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VLOOKUP(EG857,$A$879:$F$2635,6,FALSE)</f>
        <v>202</v>
      </c>
      <c r="EK857" s="179" t="s">
        <v>61</v>
      </c>
      <c r="EL857" s="10">
        <f>EJ857*1.5*EI857</f>
        <v>303</v>
      </c>
      <c r="EM857" s="10"/>
      <c r="EN857" s="233"/>
      <c r="EO857" s="179" t="s">
        <v>115</v>
      </c>
      <c r="EP857" s="360" t="s">
        <v>3465</v>
      </c>
      <c r="ER857" s="248">
        <f>IF(EQ857="Kopman",2.1,1)</f>
        <v>1</v>
      </c>
      <c r="ES857" s="180">
        <f>VLOOKUP(EP857,$A$879:$F$2635,6,FALSE)</f>
        <v>78</v>
      </c>
      <c r="ET857" s="179" t="s">
        <v>61</v>
      </c>
      <c r="EU857" s="10">
        <f>ES857*1.5*ER857</f>
        <v>117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VLOOKUP(EY857,$A$879:$F$2635,6,FALSE)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3465</v>
      </c>
      <c r="FI857" s="14" t="s">
        <v>1662</v>
      </c>
      <c r="FJ857" s="248">
        <f>IF(FI857="Kopman",2.1,1)</f>
        <v>2.1</v>
      </c>
      <c r="FK857" s="180">
        <f>VLOOKUP(FH857,$A$879:$F$2635,6,FALSE)</f>
        <v>78</v>
      </c>
      <c r="FL857" s="179" t="s">
        <v>61</v>
      </c>
      <c r="FM857" s="10">
        <f>FK857*1.5*FJ857</f>
        <v>245.70000000000002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VLOOKUP(FQ857,$A$879:$F$2635,6,FALSE)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VLOOKUP(FZ857,$A$879:$F$2635,6,FALSE)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3297</v>
      </c>
      <c r="GK857" s="248">
        <f>IF(GJ857="Kopman",2.1,1)</f>
        <v>1</v>
      </c>
      <c r="GL857" s="180">
        <f>VLOOKUP(GI857,$A$879:$F$2635,6,FALSE)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VLOOKUP(GR857,$A$879:$F$2635,6,FALSE)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3253</v>
      </c>
      <c r="HC857" s="248">
        <f>IF(HB857="Kopman",2.1,1)</f>
        <v>1</v>
      </c>
      <c r="HD857" s="180">
        <f>VLOOKUP(HA857,$A$879:$F$2635,6,FALSE)</f>
        <v>276</v>
      </c>
      <c r="HE857" s="179" t="s">
        <v>61</v>
      </c>
      <c r="HF857" s="10">
        <f>HD857*1.5*HC857</f>
        <v>414</v>
      </c>
      <c r="HG857" s="10"/>
      <c r="HH857" s="233"/>
      <c r="HI857" s="179" t="s">
        <v>115</v>
      </c>
      <c r="HJ857" s="360" t="s">
        <v>3253</v>
      </c>
      <c r="HL857" s="248">
        <f>IF(HK857="Kopman",2.1,1)</f>
        <v>1</v>
      </c>
      <c r="HM857" s="180">
        <f>VLOOKUP(HJ857,$A$879:$F$2635,6,FALSE)</f>
        <v>276</v>
      </c>
      <c r="HN857" s="179" t="s">
        <v>61</v>
      </c>
      <c r="HO857" s="10">
        <f>HM857*1.5*HL857</f>
        <v>414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VLOOKUP(HS857,$A$879:$F$2635,6,FALSE)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VLOOKUP(IB857,$A$879:$F$2635,6,FALSE)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VLOOKUP(IK857,$A$879:$F$2635,6,FALSE)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VLOOKUP(IT857,$A$879:$F$2635,6,FALSE)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VLOOKUP(JC857,$A$879:$F$2635,6,FALSE)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3465</v>
      </c>
      <c r="JN857" s="248">
        <f>IF(JM857="Kopman",2.1,1)</f>
        <v>1</v>
      </c>
      <c r="JO857" s="180">
        <f>VLOOKUP(JL857,$A$879:$F$2635,6,FALSE)</f>
        <v>78</v>
      </c>
      <c r="JP857" s="179" t="s">
        <v>61</v>
      </c>
      <c r="JQ857" s="10">
        <f>JO857*1.5*JN857</f>
        <v>117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VLOOKUP(JU857,$A$879:$F$2635,6,FALSE)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VLOOKUP(KD857,$A$879:$F$2635,6,FALSE)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3253</v>
      </c>
      <c r="KO857" s="248">
        <f>IF(KN857="Kopman",2.1,1)</f>
        <v>1</v>
      </c>
      <c r="KP857" s="180">
        <f>VLOOKUP(KM857,$A$879:$F$2635,6,FALSE)</f>
        <v>276</v>
      </c>
      <c r="KQ857" s="179" t="s">
        <v>61</v>
      </c>
      <c r="KR857" s="10">
        <f>KP857*1.5*KO857</f>
        <v>414</v>
      </c>
      <c r="KS857" s="10"/>
      <c r="KT857" s="233"/>
      <c r="KU857" s="179" t="s">
        <v>115</v>
      </c>
      <c r="KV857" s="360" t="s">
        <v>3253</v>
      </c>
      <c r="KX857" s="248">
        <f>IF(KW857="Kopman",2.1,1)</f>
        <v>1</v>
      </c>
      <c r="KY857" s="180">
        <f>VLOOKUP(KV857,$A$879:$F$2635,6,FALSE)</f>
        <v>276</v>
      </c>
      <c r="KZ857" s="179" t="s">
        <v>61</v>
      </c>
      <c r="LA857" s="10">
        <f>KY857*1.5*KX857</f>
        <v>414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VLOOKUP(LE857,$A$879:$F$2635,6,FALSE)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VLOOKUP(LN857,$A$879:$F$2635,6,FALSE)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VLOOKUP(LW857,$A$879:$F$2635,6,FALSE)</f>
        <v>46</v>
      </c>
      <c r="MA857" s="179" t="s">
        <v>61</v>
      </c>
      <c r="MB857" s="10">
        <f>LZ857*1.5*LY857</f>
        <v>69</v>
      </c>
      <c r="MC857" s="10"/>
      <c r="MD857" s="233"/>
      <c r="ME857" s="179" t="s">
        <v>115</v>
      </c>
      <c r="MF857" s="360" t="s">
        <v>3253</v>
      </c>
      <c r="MH857" s="248">
        <f>IF(MG857="Kopman",2.1,1)</f>
        <v>1</v>
      </c>
      <c r="MI857" s="180">
        <f>VLOOKUP(MF857,$A$879:$F$2635,6,FALSE)</f>
        <v>276</v>
      </c>
      <c r="MJ857" s="179" t="s">
        <v>61</v>
      </c>
      <c r="MK857" s="10">
        <f>MI857*1.5*MH857</f>
        <v>414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VLOOKUP(MO857,$A$879:$F$2635,6,FALSE)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VLOOKUP(MX857,$A$879:$F$2635,6,FALSE)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VLOOKUP(NG857,$A$879:$F$2635,6,FALSE)</f>
        <v>29</v>
      </c>
      <c r="NK857" s="179" t="s">
        <v>61</v>
      </c>
      <c r="NL857" s="10">
        <f>NJ857*1.5*NI857</f>
        <v>43.5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VLOOKUP(NP857,$A$879:$F$2635,6,FALSE)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VLOOKUP(NY857,$A$879:$F$2635,6,FALSE)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VLOOKUP(OH857,$A$879:$F$2635,6,FALSE)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VLOOKUP(OQ857,$A$879:$F$2635,6,FALSE)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3253</v>
      </c>
      <c r="PB857" s="248">
        <f>IF(PA857="Kopman",2.1,1)</f>
        <v>1</v>
      </c>
      <c r="PC857" s="180">
        <f>VLOOKUP(OZ857,$A$879:$F$2635,6,FALSE)</f>
        <v>276</v>
      </c>
      <c r="PD857" s="179" t="s">
        <v>61</v>
      </c>
      <c r="PE857" s="10">
        <f>PC857*1.5*PB857</f>
        <v>414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VLOOKUP(PI857,$A$879:$F$2635,6,FALSE)</f>
        <v>46</v>
      </c>
      <c r="PM857" s="179" t="s">
        <v>61</v>
      </c>
      <c r="PN857" s="10">
        <f>PL857*1.5*PK857</f>
        <v>69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VLOOKUP(PR857,$A$879:$F$2635,6,FALSE)</f>
        <v>28</v>
      </c>
      <c r="PV857" s="179" t="s">
        <v>61</v>
      </c>
      <c r="PW857" s="10">
        <f>PU857*1.5*PT857</f>
        <v>42</v>
      </c>
      <c r="PX857" s="10"/>
      <c r="PY857" s="233"/>
      <c r="PZ857" s="179" t="s">
        <v>115</v>
      </c>
      <c r="QA857" s="362" t="s">
        <v>3465</v>
      </c>
      <c r="QC857" s="248">
        <f>IF(QB857="Kopman",2.1,1)</f>
        <v>1</v>
      </c>
      <c r="QD857" s="180">
        <f>VLOOKUP(QA857,$A$879:$F$2635,6,FALSE)</f>
        <v>78</v>
      </c>
      <c r="QE857" s="179" t="s">
        <v>61</v>
      </c>
      <c r="QF857" s="10">
        <f>QD857*1.5*QC857</f>
        <v>117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VLOOKUP(QJ857,$A$879:$F$2635,6,FALSE)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VLOOKUP(QS857,$A$879:$F$2635,6,FALSE)</f>
        <v>22</v>
      </c>
      <c r="QW857" s="179" t="s">
        <v>61</v>
      </c>
      <c r="QX857" s="10">
        <f>QV857*1.5*QU857</f>
        <v>33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VLOOKUP(RB857,$A$879:$F$2635,6,FALSE)</f>
        <v>82</v>
      </c>
      <c r="RF857" s="179" t="s">
        <v>61</v>
      </c>
      <c r="RG857" s="10">
        <f>RE857*1.5*RD857</f>
        <v>123</v>
      </c>
      <c r="RH857" s="10"/>
      <c r="RI857" s="233"/>
      <c r="RJ857" s="179" t="s">
        <v>115</v>
      </c>
      <c r="RK857" s="360" t="s">
        <v>3253</v>
      </c>
      <c r="RM857" s="248">
        <f>IF(RL857="Kopman",2.1,1)</f>
        <v>1</v>
      </c>
      <c r="RN857" s="180">
        <f>VLOOKUP(RK857,$A$879:$F$2635,6,FALSE)</f>
        <v>276</v>
      </c>
      <c r="RO857" s="179" t="s">
        <v>61</v>
      </c>
      <c r="RP857" s="10">
        <f>RN857*1.5*RM857</f>
        <v>414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VLOOKUP(RT857,$A$879:$F$2635,6,FALSE)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3253</v>
      </c>
      <c r="SE857" s="248">
        <f>IF(SD857="Kopman",2.1,1)</f>
        <v>1</v>
      </c>
      <c r="SF857" s="180">
        <f>VLOOKUP(SC857,$A$879:$F$2635,6,FALSE)</f>
        <v>276</v>
      </c>
      <c r="SG857" s="179" t="s">
        <v>61</v>
      </c>
      <c r="SH857" s="10">
        <f>SF857*1.5*SE857</f>
        <v>414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VLOOKUP(SL857,$A$879:$F$2635,6,FALSE)</f>
        <v>29</v>
      </c>
      <c r="SP857" s="179" t="s">
        <v>61</v>
      </c>
      <c r="SQ857" s="10">
        <f>SO857*1.5*SN857</f>
        <v>43.5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VLOOKUP(SU857,$A$879:$F$2635,6,FALSE)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VLOOKUP(TD857,$A$879:$F$2635,6,FALSE)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3467</v>
      </c>
      <c r="TO857" s="248">
        <f>IF(TN857="Kopman",2.1,1)</f>
        <v>1</v>
      </c>
      <c r="TP857" s="180">
        <f>VLOOKUP(TM857,$A$879:$F$2635,6,FALSE)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VLOOKUP(TV857,$A$879:$F$2635,6,FALSE)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VLOOKUP(UE857,$A$879:$F$2635,6,FALSE)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VLOOKUP(UN857,$A$879:$F$2635,6,FALSE)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VLOOKUP(UW857,$A$879:$F$2635,6,FALSE)</f>
        <v>24</v>
      </c>
      <c r="VA857" s="179" t="s">
        <v>61</v>
      </c>
      <c r="VB857" s="10">
        <f>UZ857*1.5*UY857</f>
        <v>36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VLOOKUP(VF857,$A$879:$F$2635,6,FALSE)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VLOOKUP(VO857,$A$879:$F$2635,6,FALSE)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VLOOKUP(VX857,$A$879:$F$2635,6,FALSE)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VLOOKUP(WG857,$A$879:$F$2635,6,FALSE)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VLOOKUP(WP857,$A$879:$F$2635,6,FALSE)</f>
        <v>29</v>
      </c>
      <c r="WT857" s="179" t="s">
        <v>61</v>
      </c>
      <c r="WU857" s="10">
        <f>WS857*1.5*WR857</f>
        <v>43.5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VLOOKUP(WY857,$A$879:$F$2635,6,FALSE)</f>
        <v>22</v>
      </c>
      <c r="XC857" s="179" t="s">
        <v>61</v>
      </c>
      <c r="XD857" s="10">
        <f>XB857*1.5*XA857</f>
        <v>33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VLOOKUP(XH857,$A$879:$F$2635,6,FALSE)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VLOOKUP(XQ857,$A$879:$F$2635,6,FALSE)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VLOOKUP(XZ857,$A$879:$F$2635,6,FALSE)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3465</v>
      </c>
      <c r="YK857" s="248">
        <f>IF(YJ857="Kopman",2.1,1)</f>
        <v>1</v>
      </c>
      <c r="YL857" s="180">
        <f>VLOOKUP(YI857,$A$879:$F$2635,6,FALSE)</f>
        <v>78</v>
      </c>
      <c r="YM857" s="179" t="s">
        <v>61</v>
      </c>
      <c r="YN857" s="10">
        <f>YL857*1.5*YK857</f>
        <v>117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VLOOKUP(YR857,$A$879:$F$2635,6,FALSE)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VLOOKUP(ZA857,$A$879:$F$2635,6,FALSE)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VLOOKUP(ZJ857,$A$879:$F$2635,6,FALSE)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VLOOKUP(ZS857,$A$879:$F$2635,6,FALSE)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VLOOKUP(AAB857,$A$879:$F$2635,6,FALSE)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VLOOKUP(AAK857,$A$879:$F$2635,6,FALSE)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VLOOKUP(AAT857,$A$879:$F$2635,6,FALSE)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VLOOKUP(ABC857,$A$879:$F$2635,6,FALSE)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VLOOKUP(ABL857,$A$879:$F$2635,6,FALSE)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VLOOKUP(ABU857,$A$879:$F$2635,6,FALSE)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VLOOKUP(ACD857,$A$879:$F$2635,6,FALSE)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VLOOKUP(ACM857,$A$879:$F$2635,6,FALSE)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VLOOKUP(ACV857,$A$879:$F$2635,6,FALSE)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VLOOKUP(ADE857,$A$879:$F$2635,6,FALSE)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VLOOKUP(ADN857,$A$879:$F$2635,6,FALSE)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VLOOKUP(ADW857,$A$879:$F$2635,6,FALSE)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VLOOKUP(AEF857,$A$879:$F$2635,6,FALSE)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VLOOKUP(AEO857,$A$879:$F$2635,6,FALSE)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VLOOKUP(AEX857,$A$879:$F$2635,6,FALSE)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VLOOKUP(AFG857,$A$879:$F$2635,6,FALSE)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VLOOKUP(AFP857,$A$879:$F$2635,6,FALSE)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VLOOKUP(AFY857,$A$879:$F$2635,6,FALSE)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VLOOKUP(AGH857,$A$879:$F$2635,6,FALSE)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VLOOKUP(AGQ857,$A$879:$F$2635,6,FALSE)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3465</v>
      </c>
      <c r="AHB857" s="248">
        <f>IF(AHA857="Kopman",2.1,1)</f>
        <v>1</v>
      </c>
      <c r="AHC857" s="180">
        <f>VLOOKUP(AGZ857,$A$879:$F$2635,6,FALSE)</f>
        <v>78</v>
      </c>
      <c r="AHD857" s="179" t="s">
        <v>61</v>
      </c>
      <c r="AHE857" s="10">
        <f>AHC857*1.5*AHB857</f>
        <v>117</v>
      </c>
      <c r="AHF857" s="10"/>
      <c r="AHG857" s="239"/>
      <c r="AHH857" s="179" t="s">
        <v>115</v>
      </c>
      <c r="AHI857" s="439" t="s">
        <v>3465</v>
      </c>
      <c r="AHK857" s="248">
        <f>IF(AHJ857="Kopman",2.1,1)</f>
        <v>1</v>
      </c>
      <c r="AHL857" s="180">
        <f>VLOOKUP(AHI857,$A$879:$F$2635,6,FALSE)</f>
        <v>78</v>
      </c>
      <c r="AHM857" s="179" t="s">
        <v>61</v>
      </c>
      <c r="AHN857" s="10">
        <f>AHL857*1.5*AHK857</f>
        <v>117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VLOOKUP(AHR857,$A$879:$F$2635,6,FALSE)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3465</v>
      </c>
      <c r="AIC857" s="248">
        <f>IF(AIB857="Kopman",2.1,1)</f>
        <v>1</v>
      </c>
      <c r="AID857" s="180">
        <f>VLOOKUP(AIA857,$A$879:$F$2635,6,FALSE)</f>
        <v>78</v>
      </c>
      <c r="AIE857" s="179" t="s">
        <v>61</v>
      </c>
      <c r="AIF857" s="10">
        <f>AID857*1.5*AIC857</f>
        <v>117</v>
      </c>
      <c r="AIG857" s="10"/>
      <c r="AIH857" s="239"/>
      <c r="AII857" s="179" t="s">
        <v>115</v>
      </c>
      <c r="AIJ857" s="360" t="s">
        <v>3253</v>
      </c>
      <c r="AIL857" s="248">
        <f>IF(AIK857="Kopman",2.1,1)</f>
        <v>1</v>
      </c>
      <c r="AIM857" s="180">
        <f>VLOOKUP(AIJ857,$A$879:$F$2635,6,FALSE)</f>
        <v>276</v>
      </c>
      <c r="AIN857" s="179" t="s">
        <v>61</v>
      </c>
      <c r="AIO857" s="10">
        <f>AIM857*1.5*AIL857</f>
        <v>414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VLOOKUP(AIS857,$A$879:$F$2635,6,FALSE)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VLOOKUP(AJB857,$A$879:$F$2635,6,FALSE)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VLOOKUP(AJK857,$A$879:$F$2635,6,FALSE)</f>
        <v>202</v>
      </c>
      <c r="AJO857" s="179" t="s">
        <v>61</v>
      </c>
      <c r="AJP857" s="10">
        <f>AJN857*1.5*AJM857</f>
        <v>303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VLOOKUP(AJT857,$A$879:$F$2635,6,FALSE)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VLOOKUP(AKC857,$A$879:$F$2635,6,FALSE)</f>
        <v>202</v>
      </c>
      <c r="AKG857" s="179" t="s">
        <v>61</v>
      </c>
      <c r="AKH857" s="10">
        <f>AKF857*1.5*AKE857</f>
        <v>303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VLOOKUP(AKL857,$A$879:$F$2635,6,FALSE)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VLOOKUP(AKU857,$A$879:$F$2635,6,FALSE)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VLOOKUP(ALD857,$A$879:$F$2635,6,FALSE)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VLOOKUP(ALM857,$A$879:$F$2635,6,FALSE)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3465</v>
      </c>
      <c r="ALX857" s="248">
        <f>IF(ALW857="Kopman",2.1,1)</f>
        <v>1</v>
      </c>
      <c r="ALY857" s="180">
        <f>VLOOKUP(ALV857,$A$879:$F$2635,6,FALSE)</f>
        <v>78</v>
      </c>
      <c r="ALZ857" s="179" t="s">
        <v>61</v>
      </c>
      <c r="AMA857" s="10">
        <f>ALY857*1.5*ALX857</f>
        <v>117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VLOOKUP(AME857,$A$879:$F$2635,6,FALSE)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VLOOKUP(AMN857,$A$879:$F$2635,6,FALSE)</f>
        <v>22</v>
      </c>
      <c r="AMR857" s="179" t="s">
        <v>61</v>
      </c>
      <c r="AMS857" s="10">
        <f>AMQ857*1.5*AMP857</f>
        <v>33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VLOOKUP(AMW857,$A$879:$F$2635,6,FALSE)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VLOOKUP(ANF857,$A$879:$F$2635,6,FALSE)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VLOOKUP(ANO857,$A$879:$F$2635,6,FALSE)</f>
        <v>46</v>
      </c>
      <c r="ANS857" s="179" t="s">
        <v>61</v>
      </c>
      <c r="ANT857" s="10">
        <f>ANR857*1.5*ANQ857</f>
        <v>69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VLOOKUP(ANX857,$A$879:$F$2635,6,FALSE)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VLOOKUP(AOG857,$A$879:$F$2635,6,FALSE)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VLOOKUP(AOP857,$A$879:$F$2635,6,FALSE)</f>
        <v>22</v>
      </c>
      <c r="AOT857" s="179" t="s">
        <v>61</v>
      </c>
      <c r="AOU857" s="10">
        <f>AOS857*1.5*AOR857</f>
        <v>33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VLOOKUP(AOY857,$A$879:$F$2635,6,FALSE)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VLOOKUP(APH857,$A$879:$F$2635,6,FALSE)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VLOOKUP(APQ857,$A$879:$F$2635,6,FALSE)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VLOOKUP(APZ857,$A$879:$F$2635,6,FALSE)</f>
        <v>28</v>
      </c>
      <c r="AQD857" s="179" t="s">
        <v>61</v>
      </c>
      <c r="AQE857" s="10">
        <f>AQC857*1.5*AQB857</f>
        <v>42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VLOOKUP(AQI857,$A$879:$F$2635,6,FALSE)</f>
        <v>28</v>
      </c>
      <c r="AQM857" s="179" t="s">
        <v>61</v>
      </c>
      <c r="AQN857" s="10">
        <f>AQL857*1.5*AQK857</f>
        <v>42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VLOOKUP(AQR857,$A$879:$F$2635,6,FALSE)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VLOOKUP(ARA857,$A$879:$F$2635,6,FALSE)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VLOOKUP(ARJ857,$A$879:$F$2635,6,FALSE)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VLOOKUP(ARS857,$A$879:$F$2635,6,FALSE)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VLOOKUP(ASB857,$A$879:$F$2635,6,FALSE)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VLOOKUP(ASK857,$A$879:$F$2635,6,FALSE)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VLOOKUP(AST857,$A$879:$F$2635,6,FALSE)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VLOOKUP(ATC857,$A$879:$F$2635,6,FALSE)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VLOOKUP(ATL857,$A$879:$F$2635,6,FALSE)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VLOOKUP(ATU857,$A$879:$F$2635,6,FALSE)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VLOOKUP(AUD857,$A$879:$F$2635,6,FALSE)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VLOOKUP(AUM857,$A$879:$F$2635,6,FALSE)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VLOOKUP(AUV857,$A$879:$F$2635,6,FALSE)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VLOOKUP(AVE857,$A$879:$F$2635,6,FALSE)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VLOOKUP(AVN857,$A$879:$F$2635,6,FALSE)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VLOOKUP(AVW857,$A$879:$F$2635,6,FALSE)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VLOOKUP(AWF857,$A$879:$F$2635,6,FALSE)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VLOOKUP(AWO857,$A$879:$F$2635,6,FALSE)</f>
        <v>19</v>
      </c>
      <c r="AWS857" s="179" t="s">
        <v>61</v>
      </c>
      <c r="AWT857" s="10">
        <f>AWR857*1.5*AWQ857</f>
        <v>28.5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VLOOKUP(AWX857,$A$879:$F$2635,6,FALSE)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VLOOKUP(AXG857,$A$879:$F$2635,6,FALSE)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VLOOKUP(AXP857,$A$879:$F$2635,6,FALSE)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VLOOKUP(AXY857,$A$879:$F$2635,6,FALSE)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VLOOKUP(AYH857,$A$879:$F$2635,6,FALSE)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3465</v>
      </c>
      <c r="AYS857" s="248">
        <f>IF(AYR857="Kopman",2.1,1)</f>
        <v>1</v>
      </c>
      <c r="AYT857" s="180">
        <f>VLOOKUP(AYQ857,$A$879:$F$2635,6,FALSE)</f>
        <v>78</v>
      </c>
      <c r="AYU857" s="179" t="s">
        <v>61</v>
      </c>
      <c r="AYV857" s="10">
        <f>AYT857*1.5*AYS857</f>
        <v>117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VLOOKUP(AYZ857,$A$879:$F$2635,6,FALSE)</f>
        <v>46</v>
      </c>
      <c r="AZD857" s="179" t="s">
        <v>61</v>
      </c>
      <c r="AZE857" s="10">
        <f>AZC857*1.5*AZB857</f>
        <v>69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VLOOKUP(AZI857,$A$879:$F$2635,6,FALSE)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VLOOKUP(AZR857,$A$879:$F$2635,6,FALSE)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0" t="s">
        <v>3116</v>
      </c>
      <c r="BAC857" s="248">
        <f>IF(BAB857="Kopman",2.1,1)</f>
        <v>1</v>
      </c>
      <c r="BAD857" s="180">
        <f>VLOOKUP(BAA857,$A$879:$F$2635,6,FALSE)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3465</v>
      </c>
      <c r="BAL857" s="248">
        <f>IF(BAK857="Kopman",2.1,1)</f>
        <v>1</v>
      </c>
      <c r="BAM857" s="180">
        <f>VLOOKUP(BAJ857,$A$879:$F$2635,6,FALSE)</f>
        <v>78</v>
      </c>
      <c r="BAN857" s="179" t="s">
        <v>61</v>
      </c>
      <c r="BAO857" s="10">
        <f>BAM857*1.5*BAL857</f>
        <v>117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VLOOKUP(BAS857,$A$879:$F$2635,6,FALSE)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VLOOKUP(BBB857,$A$879:$F$2635,6,FALSE)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VLOOKUP(BBK857,$A$879:$F$2635,6,FALSE)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VLOOKUP(BBT857,$A$879:$F$2635,6,FALSE)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VLOOKUP(BCC857,$A$879:$F$2635,6,FALSE)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VLOOKUP(BCL857,$A$879:$F$2635,6,FALSE)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VLOOKUP(BCU857,$A$879:$F$2635,6,FALSE)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VLOOKUP(BDD857,$A$879:$F$2635,6,FALSE)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VLOOKUP(BDM857,$A$879:$F$2635,6,FALSE)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VLOOKUP(BDV857,$A$879:$F$2635,6,FALSE)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VLOOKUP(BEE857,$A$879:$F$2635,6,FALSE)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VLOOKUP(BEN857,$A$879:$F$2635,6,FALSE)</f>
        <v>22</v>
      </c>
      <c r="BER857" s="179" t="s">
        <v>61</v>
      </c>
      <c r="BES857" s="10">
        <f>BEQ857*1.5*BEP857</f>
        <v>33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VLOOKUP(BEW857,$A$879:$F$2635,6,FALSE)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VLOOKUP(BFF857,$A$879:$F$2635,6,FALSE)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VLOOKUP(BFO857,$A$879:$F$2635,6,FALSE)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VLOOKUP(BFX857,$A$879:$F$2635,6,FALSE)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VLOOKUP(BGG857,$A$879:$F$2635,6,FALSE)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VLOOKUP(BGP857,$A$879:$F$2635,6,FALSE)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VLOOKUP(BGY857,$A$879:$F$2635,6,FALSE)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VLOOKUP(B858,$A$879:$F$2635,6,FALSE)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3253</v>
      </c>
      <c r="M858" s="180"/>
      <c r="N858" s="180">
        <f>VLOOKUP(K858,$A$879:$F$2635,6,FALSE)</f>
        <v>276</v>
      </c>
      <c r="O858" s="179" t="s">
        <v>63</v>
      </c>
      <c r="P858" s="10">
        <f>N858*1.4</f>
        <v>386.4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VLOOKUP(T858,$A$879:$F$2635,6,FALSE)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3465</v>
      </c>
      <c r="AE858" s="180"/>
      <c r="AF858" s="180">
        <f>VLOOKUP(AC858,$A$879:$F$2635,6,FALSE)</f>
        <v>78</v>
      </c>
      <c r="AG858" s="179" t="s">
        <v>63</v>
      </c>
      <c r="AH858" s="10">
        <f>AF858*1.4</f>
        <v>109.19999999999999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VLOOKUP(AL858,$A$879:$F$2635,6,FALSE)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VLOOKUP(AU858,$A$879:$F$2635,6,FALSE)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VLOOKUP(BD858,$A$879:$F$2635,6,FALSE)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VLOOKUP(BM858,$A$879:$F$2635,6,FALSE)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3253</v>
      </c>
      <c r="BX858" s="180"/>
      <c r="BY858" s="180">
        <f>VLOOKUP(BV858,$A$879:$F$2635,6,FALSE)</f>
        <v>276</v>
      </c>
      <c r="BZ858" s="179" t="s">
        <v>63</v>
      </c>
      <c r="CA858" s="10">
        <f>BY858*1.4</f>
        <v>386.4</v>
      </c>
      <c r="CB858" s="10"/>
      <c r="CC858" s="233"/>
      <c r="CD858" s="179" t="s">
        <v>116</v>
      </c>
      <c r="CE858" s="360" t="s">
        <v>3253</v>
      </c>
      <c r="CG858" s="180"/>
      <c r="CH858" s="180">
        <f>VLOOKUP(CE858,$A$879:$F$2635,6,FALSE)</f>
        <v>276</v>
      </c>
      <c r="CI858" s="179" t="s">
        <v>63</v>
      </c>
      <c r="CJ858" s="10">
        <f>CH858*1.4</f>
        <v>386.4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VLOOKUP(CN858,$A$879:$F$2635,6,FALSE)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VLOOKUP(CW858,$A$879:$F$2635,6,FALSE)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VLOOKUP(DF858,$A$879:$F$2635,6,FALSE)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3253</v>
      </c>
      <c r="DQ858" s="180"/>
      <c r="DR858" s="180">
        <f>VLOOKUP(DO858,$A$879:$F$2635,6,FALSE)</f>
        <v>276</v>
      </c>
      <c r="DS858" s="179" t="s">
        <v>63</v>
      </c>
      <c r="DT858" s="10">
        <f>DR858*1.4</f>
        <v>386.4</v>
      </c>
      <c r="DU858" s="10"/>
      <c r="DV858" s="233"/>
      <c r="DW858" s="179" t="s">
        <v>116</v>
      </c>
      <c r="DX858" s="360" t="s">
        <v>3253</v>
      </c>
      <c r="DZ858" s="180"/>
      <c r="EA858" s="180">
        <f>VLOOKUP(DX858,$A$879:$F$2635,6,FALSE)</f>
        <v>276</v>
      </c>
      <c r="EB858" s="179" t="s">
        <v>63</v>
      </c>
      <c r="EC858" s="10">
        <f>EA858*1.4</f>
        <v>386.4</v>
      </c>
      <c r="ED858" s="10"/>
      <c r="EE858" s="233"/>
      <c r="EF858" s="179" t="s">
        <v>116</v>
      </c>
      <c r="EG858" s="360" t="s">
        <v>3465</v>
      </c>
      <c r="EI858" s="180"/>
      <c r="EJ858" s="180">
        <f>VLOOKUP(EG858,$A$879:$F$2635,6,FALSE)</f>
        <v>78</v>
      </c>
      <c r="EK858" s="179" t="s">
        <v>63</v>
      </c>
      <c r="EL858" s="10">
        <f>EJ858*1.4</f>
        <v>109.19999999999999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VLOOKUP(EP858,$A$879:$F$2635,6,FALSE)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VLOOKUP(EY858,$A$879:$F$2635,6,FALSE)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3253</v>
      </c>
      <c r="FJ858" s="180"/>
      <c r="FK858" s="180">
        <f>VLOOKUP(FH858,$A$879:$F$2635,6,FALSE)</f>
        <v>276</v>
      </c>
      <c r="FL858" s="179" t="s">
        <v>63</v>
      </c>
      <c r="FM858" s="10">
        <f>FK858*1.4</f>
        <v>386.4</v>
      </c>
      <c r="FN858" s="10"/>
      <c r="FO858" s="233"/>
      <c r="FP858" s="179" t="s">
        <v>116</v>
      </c>
      <c r="FQ858" s="360" t="s">
        <v>3253</v>
      </c>
      <c r="FS858" s="180"/>
      <c r="FT858" s="180">
        <f>VLOOKUP(FQ858,$A$879:$F$2635,6,FALSE)</f>
        <v>276</v>
      </c>
      <c r="FU858" s="179" t="s">
        <v>63</v>
      </c>
      <c r="FV858" s="10">
        <f>FT858*1.4</f>
        <v>386.4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VLOOKUP(FZ858,$A$879:$F$2635,6,FALSE)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VLOOKUP(GI858,$A$879:$F$2635,6,FALSE)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VLOOKUP(GR858,$A$879:$F$2635,6,FALSE)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VLOOKUP(HA858,$A$879:$F$2635,6,FALSE)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3465</v>
      </c>
      <c r="HL858" s="180"/>
      <c r="HM858" s="180">
        <f>VLOOKUP(HJ858,$A$879:$F$2635,6,FALSE)</f>
        <v>78</v>
      </c>
      <c r="HN858" s="179" t="s">
        <v>63</v>
      </c>
      <c r="HO858" s="10">
        <f>HM858*1.4</f>
        <v>109.19999999999999</v>
      </c>
      <c r="HP858" s="10"/>
      <c r="HQ858" s="233"/>
      <c r="HR858" s="179" t="s">
        <v>116</v>
      </c>
      <c r="HS858" s="360" t="s">
        <v>3465</v>
      </c>
      <c r="HU858" s="180"/>
      <c r="HV858" s="180">
        <f>VLOOKUP(HS858,$A$879:$F$2635,6,FALSE)</f>
        <v>78</v>
      </c>
      <c r="HW858" s="179" t="s">
        <v>63</v>
      </c>
      <c r="HX858" s="10">
        <f>HV858*1.4</f>
        <v>109.19999999999999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VLOOKUP(IB858,$A$879:$F$2635,6,FALSE)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3465</v>
      </c>
      <c r="IM858" s="180"/>
      <c r="IN858" s="180">
        <f>VLOOKUP(IK858,$A$879:$F$2635,6,FALSE)</f>
        <v>78</v>
      </c>
      <c r="IO858" s="179" t="s">
        <v>63</v>
      </c>
      <c r="IP858" s="10">
        <f>IN858*1.4</f>
        <v>109.19999999999999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VLOOKUP(IT858,$A$879:$F$2635,6,FALSE)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VLOOKUP(JC858,$A$879:$F$2635,6,FALSE)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VLOOKUP(JL858,$A$879:$F$2635,6,FALSE)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3253</v>
      </c>
      <c r="JW858" s="180"/>
      <c r="JX858" s="180">
        <f>VLOOKUP(JU858,$A$879:$F$2635,6,FALSE)</f>
        <v>276</v>
      </c>
      <c r="JY858" s="179" t="s">
        <v>63</v>
      </c>
      <c r="JZ858" s="10">
        <f>JX858*1.4</f>
        <v>386.4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VLOOKUP(KD858,$A$879:$F$2635,6,FALSE)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3465</v>
      </c>
      <c r="KO858" s="180"/>
      <c r="KP858" s="180">
        <f>VLOOKUP(KM858,$A$879:$F$2635,6,FALSE)</f>
        <v>78</v>
      </c>
      <c r="KQ858" s="179" t="s">
        <v>63</v>
      </c>
      <c r="KR858" s="10">
        <f>KP858*1.4</f>
        <v>109.19999999999999</v>
      </c>
      <c r="KS858" s="10"/>
      <c r="KT858" s="233"/>
      <c r="KU858" s="179" t="s">
        <v>116</v>
      </c>
      <c r="KV858" s="360" t="s">
        <v>3465</v>
      </c>
      <c r="KX858" s="180"/>
      <c r="KY858" s="180">
        <f>VLOOKUP(KV858,$A$879:$F$2635,6,FALSE)</f>
        <v>78</v>
      </c>
      <c r="KZ858" s="179" t="s">
        <v>63</v>
      </c>
      <c r="LA858" s="10">
        <f>KY858*1.4</f>
        <v>109.19999999999999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VLOOKUP(LE858,$A$879:$F$2635,6,FALSE)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3465</v>
      </c>
      <c r="LP858" s="180"/>
      <c r="LQ858" s="180">
        <f>VLOOKUP(LN858,$A$879:$F$2635,6,FALSE)</f>
        <v>78</v>
      </c>
      <c r="LR858" s="179" t="s">
        <v>63</v>
      </c>
      <c r="LS858" s="10">
        <f>LQ858*1.4</f>
        <v>109.19999999999999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VLOOKUP(LW858,$A$879:$F$2635,6,FALSE)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3465</v>
      </c>
      <c r="MH858" s="180"/>
      <c r="MI858" s="180">
        <f>VLOOKUP(MF858,$A$879:$F$2635,6,FALSE)</f>
        <v>78</v>
      </c>
      <c r="MJ858" s="179" t="s">
        <v>63</v>
      </c>
      <c r="MK858" s="10">
        <f>MI858*1.4</f>
        <v>109.19999999999999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VLOOKUP(MO858,$A$879:$F$2635,6,FALSE)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VLOOKUP(MX858,$A$879:$F$2635,6,FALSE)</f>
        <v>202</v>
      </c>
      <c r="NB858" s="179" t="s">
        <v>63</v>
      </c>
      <c r="NC858" s="10">
        <f>NA858*1.4</f>
        <v>282.79999999999995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VLOOKUP(NG858,$A$879:$F$2635,6,FALSE)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VLOOKUP(NP858,$A$879:$F$2635,6,FALSE)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VLOOKUP(NY858,$A$879:$F$2635,6,FALSE)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VLOOKUP(OH858,$A$879:$F$2635,6,FALSE)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2987</v>
      </c>
      <c r="OS858" s="180"/>
      <c r="OT858" s="180">
        <f>VLOOKUP(OQ858,$A$879:$F$2635,6,FALSE)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VLOOKUP(OZ858,$A$879:$F$2635,6,FALSE)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VLOOKUP(PI858,$A$879:$F$2635,6,FALSE)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0" t="s">
        <v>3465</v>
      </c>
      <c r="PT858" s="180"/>
      <c r="PU858" s="180">
        <f>VLOOKUP(PR858,$A$879:$F$2635,6,FALSE)</f>
        <v>78</v>
      </c>
      <c r="PV858" s="179" t="s">
        <v>63</v>
      </c>
      <c r="PW858" s="10">
        <f>PU858*1.4</f>
        <v>109.19999999999999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VLOOKUP(QA858,$A$879:$F$2635,6,FALSE)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VLOOKUP(QJ858,$A$879:$F$2635,6,FALSE)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VLOOKUP(QS858,$A$879:$F$2635,6,FALSE)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3252</v>
      </c>
      <c r="RD858" s="180"/>
      <c r="RE858" s="180">
        <f>VLOOKUP(RB858,$A$879:$F$2635,6,FALSE)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3465</v>
      </c>
      <c r="RM858" s="180"/>
      <c r="RN858" s="180">
        <f>VLOOKUP(RK858,$A$879:$F$2635,6,FALSE)</f>
        <v>78</v>
      </c>
      <c r="RO858" s="179" t="s">
        <v>63</v>
      </c>
      <c r="RP858" s="10">
        <f>RN858*1.4</f>
        <v>109.19999999999999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VLOOKUP(RT858,$A$879:$F$2635,6,FALSE)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VLOOKUP(SC858,$A$879:$F$2635,6,FALSE)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3253</v>
      </c>
      <c r="SN858" s="180"/>
      <c r="SO858" s="180">
        <f>VLOOKUP(SL858,$A$879:$F$2635,6,FALSE)</f>
        <v>276</v>
      </c>
      <c r="SP858" s="179" t="s">
        <v>63</v>
      </c>
      <c r="SQ858" s="10">
        <f>SO858*1.4</f>
        <v>386.4</v>
      </c>
      <c r="SR858" s="10"/>
      <c r="SS858" s="239"/>
      <c r="ST858" s="179" t="s">
        <v>116</v>
      </c>
      <c r="SU858" s="360" t="s">
        <v>3465</v>
      </c>
      <c r="SW858" s="180"/>
      <c r="SX858" s="180">
        <f>VLOOKUP(SU858,$A$879:$F$2635,6,FALSE)</f>
        <v>78</v>
      </c>
      <c r="SY858" s="179" t="s">
        <v>63</v>
      </c>
      <c r="SZ858" s="10">
        <f>SX858*1.4</f>
        <v>109.19999999999999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VLOOKUP(TD858,$A$879:$F$2635,6,FALSE)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VLOOKUP(TM858,$A$879:$F$2635,6,FALSE)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3447</v>
      </c>
      <c r="TX858" s="180"/>
      <c r="TY858" s="180">
        <f>VLOOKUP(TV858,$A$879:$F$2635,6,FALSE)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VLOOKUP(UE858,$A$879:$F$2635,6,FALSE)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VLOOKUP(UN858,$A$879:$F$2635,6,FALSE)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VLOOKUP(UW858,$A$879:$F$2635,6,FALSE)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VLOOKUP(VF858,$A$879:$F$2635,6,FALSE)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VLOOKUP(VO858,$A$879:$F$2635,6,FALSE)</f>
        <v>119</v>
      </c>
      <c r="VS858" s="179" t="s">
        <v>63</v>
      </c>
      <c r="VT858" s="10">
        <f>VR858*1.4</f>
        <v>166.6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VLOOKUP(VX858,$A$879:$F$2635,6,FALSE)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3465</v>
      </c>
      <c r="WI858" s="180"/>
      <c r="WJ858" s="180">
        <f>VLOOKUP(WG858,$A$879:$F$2635,6,FALSE)</f>
        <v>78</v>
      </c>
      <c r="WK858" s="179" t="s">
        <v>63</v>
      </c>
      <c r="WL858" s="10">
        <f>WJ858*1.4</f>
        <v>109.19999999999999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VLOOKUP(WP858,$A$879:$F$2635,6,FALSE)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VLOOKUP(WY858,$A$879:$F$2635,6,FALSE)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3253</v>
      </c>
      <c r="XJ858" s="180"/>
      <c r="XK858" s="180">
        <f>VLOOKUP(XH858,$A$879:$F$2635,6,FALSE)</f>
        <v>276</v>
      </c>
      <c r="XL858" s="179" t="s">
        <v>63</v>
      </c>
      <c r="XM858" s="10">
        <f>XK858*1.4</f>
        <v>386.4</v>
      </c>
      <c r="XO858" s="239"/>
      <c r="XP858" s="179" t="s">
        <v>116</v>
      </c>
      <c r="XQ858" s="360" t="s">
        <v>623</v>
      </c>
      <c r="XS858" s="180"/>
      <c r="XT858" s="180">
        <f>VLOOKUP(XQ858,$A$879:$F$2635,6,FALSE)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VLOOKUP(XZ858,$A$879:$F$2635,6,FALSE)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3253</v>
      </c>
      <c r="YK858" s="180"/>
      <c r="YL858" s="180">
        <f>VLOOKUP(YI858,$A$879:$F$2635,6,FALSE)</f>
        <v>276</v>
      </c>
      <c r="YM858" s="179" t="s">
        <v>63</v>
      </c>
      <c r="YN858" s="10">
        <f>YL858*1.4</f>
        <v>386.4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VLOOKUP(YR858,$A$879:$F$2635,6,FALSE)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VLOOKUP(ZA858,$A$879:$F$2635,6,FALSE)</f>
        <v>119</v>
      </c>
      <c r="ZE858" s="179" t="s">
        <v>63</v>
      </c>
      <c r="ZF858" s="10">
        <f>ZD858*1.4</f>
        <v>166.6</v>
      </c>
      <c r="ZH858" s="239"/>
      <c r="ZI858" s="179" t="s">
        <v>116</v>
      </c>
      <c r="ZJ858" s="360" t="s">
        <v>1148</v>
      </c>
      <c r="ZL858" s="180"/>
      <c r="ZM858" s="180">
        <f>VLOOKUP(ZJ858,$A$879:$F$2635,6,FALSE)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VLOOKUP(ZS858,$A$879:$F$2635,6,FALSE)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VLOOKUP(AAB858,$A$879:$F$2635,6,FALSE)</f>
        <v>43</v>
      </c>
      <c r="AAF858" s="179" t="s">
        <v>63</v>
      </c>
      <c r="AAG858" s="10">
        <f>AAE858*1.4</f>
        <v>60.199999999999996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VLOOKUP(AAK858,$A$879:$F$2635,6,FALSE)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3322</v>
      </c>
      <c r="AAV858" s="180"/>
      <c r="AAW858" s="180">
        <f>VLOOKUP(AAT858,$A$879:$F$2635,6,FALSE)</f>
        <v>20</v>
      </c>
      <c r="AAX858" s="179" t="s">
        <v>63</v>
      </c>
      <c r="AAY858" s="10">
        <f>AAW858*1.4</f>
        <v>28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VLOOKUP(ABC858,$A$879:$F$2635,6,FALSE)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VLOOKUP(ABL858,$A$879:$F$2635,6,FALSE)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VLOOKUP(ABU858,$A$879:$F$2635,6,FALSE)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VLOOKUP(ACD858,$A$879:$F$2635,6,FALSE)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VLOOKUP(ACM858,$A$879:$F$2635,6,FALSE)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VLOOKUP(ACV858,$A$879:$F$2635,6,FALSE)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VLOOKUP(ADE858,$A$879:$F$2635,6,FALSE)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VLOOKUP(ADN858,$A$879:$F$2635,6,FALSE)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VLOOKUP(ADW858,$A$879:$F$2635,6,FALSE)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VLOOKUP(AEF858,$A$879:$F$2635,6,FALSE)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VLOOKUP(AEO858,$A$879:$F$2635,6,FALSE)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VLOOKUP(AEX858,$A$879:$F$2635,6,FALSE)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VLOOKUP(AFG858,$A$879:$F$2635,6,FALSE)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VLOOKUP(AFP858,$A$879:$F$2635,6,FALSE)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VLOOKUP(AFY858,$A$879:$F$2635,6,FALSE)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VLOOKUP(AGH858,$A$879:$F$2635,6,FALSE)</f>
        <v>202</v>
      </c>
      <c r="AGL858" s="179" t="s">
        <v>63</v>
      </c>
      <c r="AGM858" s="10">
        <f>AGK858*1.4</f>
        <v>282.79999999999995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VLOOKUP(AGQ858,$A$879:$F$2635,6,FALSE)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VLOOKUP(AGZ858,$A$879:$F$2635,6,FALSE)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3253</v>
      </c>
      <c r="AHK858" s="180"/>
      <c r="AHL858" s="180">
        <f>VLOOKUP(AHI858,$A$879:$F$2635,6,FALSE)</f>
        <v>276</v>
      </c>
      <c r="AHM858" s="179" t="s">
        <v>63</v>
      </c>
      <c r="AHN858" s="10">
        <f>AHL858*1.4</f>
        <v>386.4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VLOOKUP(AHR858,$A$879:$F$2635,6,FALSE)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VLOOKUP(AIA858,$A$879:$F$2635,6,FALSE)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VLOOKUP(AIJ858,$A$879:$F$2635,6,FALSE)</f>
        <v>28</v>
      </c>
      <c r="AIN858" s="179" t="s">
        <v>63</v>
      </c>
      <c r="AIO858" s="10">
        <f>AIM858*1.4</f>
        <v>39.199999999999996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VLOOKUP(AIS858,$A$879:$F$2635,6,FALSE)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3252</v>
      </c>
      <c r="AJD858" s="180"/>
      <c r="AJE858" s="180">
        <f>VLOOKUP(AJB858,$A$879:$F$2635,6,FALSE)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3465</v>
      </c>
      <c r="AJM858" s="180"/>
      <c r="AJN858" s="180">
        <f>VLOOKUP(AJK858,$A$879:$F$2635,6,FALSE)</f>
        <v>78</v>
      </c>
      <c r="AJO858" s="179" t="s">
        <v>63</v>
      </c>
      <c r="AJP858" s="10">
        <f>AJN858*1.4</f>
        <v>109.19999999999999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VLOOKUP(AJT858,$A$879:$F$2635,6,FALSE)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VLOOKUP(AKC858,$A$879:$F$2635,6,FALSE)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3297</v>
      </c>
      <c r="AKN858" s="180"/>
      <c r="AKO858" s="180">
        <f>VLOOKUP(AKL858,$A$879:$F$2635,6,FALSE)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VLOOKUP(AKU858,$A$879:$F$2635,6,FALSE)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3112</v>
      </c>
      <c r="ALF858" s="180"/>
      <c r="ALG858" s="180">
        <f>VLOOKUP(ALD858,$A$879:$F$2635,6,FALSE)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0" t="s">
        <v>3376</v>
      </c>
      <c r="ALO858" s="180"/>
      <c r="ALP858" s="180">
        <f>VLOOKUP(ALM858,$A$879:$F$2635,6,FALSE)</f>
        <v>18</v>
      </c>
      <c r="ALQ858" s="179" t="s">
        <v>63</v>
      </c>
      <c r="ALR858" s="10">
        <f>ALP858*1.4</f>
        <v>25.2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VLOOKUP(ALV858,$A$879:$F$2635,6,FALSE)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VLOOKUP(AME858,$A$879:$F$2635,6,FALSE)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VLOOKUP(AMN858,$A$879:$F$2635,6,FALSE)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VLOOKUP(AMW858,$A$879:$F$2635,6,FALSE)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VLOOKUP(ANF858,$A$879:$F$2635,6,FALSE)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VLOOKUP(ANO858,$A$879:$F$2635,6,FALSE)</f>
        <v>44</v>
      </c>
      <c r="ANS858" s="179" t="s">
        <v>63</v>
      </c>
      <c r="ANT858" s="10">
        <f>ANR858*1.4</f>
        <v>61.599999999999994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VLOOKUP(ANX858,$A$879:$F$2635,6,FALSE)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VLOOKUP(AOG858,$A$879:$F$2635,6,FALSE)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VLOOKUP(AOP858,$A$879:$F$2635,6,FALSE)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5" t="s">
        <v>3252</v>
      </c>
      <c r="APA858" s="180"/>
      <c r="APB858" s="180">
        <f>VLOOKUP(AOY858,$A$879:$F$2635,6,FALSE)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VLOOKUP(APH858,$A$879:$F$2635,6,FALSE)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VLOOKUP(APQ858,$A$879:$F$2635,6,FALSE)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VLOOKUP(APZ858,$A$879:$F$2635,6,FALSE)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3388</v>
      </c>
      <c r="AQK858" s="180"/>
      <c r="AQL858" s="180">
        <f>VLOOKUP(AQI858,$A$879:$F$2635,6,FALSE)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VLOOKUP(AQR858,$A$879:$F$2635,6,FALSE)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VLOOKUP(ARA858,$A$879:$F$2635,6,FALSE)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VLOOKUP(ARJ858,$A$879:$F$2635,6,FALSE)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VLOOKUP(ARS858,$A$879:$F$2635,6,FALSE)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VLOOKUP(ASB858,$A$879:$F$2635,6,FALSE)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VLOOKUP(ASK858,$A$879:$F$2635,6,FALSE)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VLOOKUP(AST858,$A$879:$F$2635,6,FALSE)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VLOOKUP(ATC858,$A$879:$F$2635,6,FALSE)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VLOOKUP(ATL858,$A$879:$F$2635,6,FALSE)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VLOOKUP(ATU858,$A$879:$F$2635,6,FALSE)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VLOOKUP(AUD858,$A$879:$F$2635,6,FALSE)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VLOOKUP(AUM858,$A$879:$F$2635,6,FALSE)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VLOOKUP(AUV858,$A$879:$F$2635,6,FALSE)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VLOOKUP(AVE858,$A$879:$F$2635,6,FALSE)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VLOOKUP(AVN858,$A$879:$F$2635,6,FALSE)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VLOOKUP(AVW858,$A$879:$F$2635,6,FALSE)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VLOOKUP(AWF858,$A$879:$F$2635,6,FALSE)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VLOOKUP(AWO858,$A$879:$F$2635,6,FALSE)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VLOOKUP(AWX858,$A$879:$F$2635,6,FALSE)</f>
        <v>19</v>
      </c>
      <c r="AXB858" s="179" t="s">
        <v>63</v>
      </c>
      <c r="AXC858" s="10">
        <f>AXA858*1.4</f>
        <v>26.599999999999998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VLOOKUP(AXG858,$A$879:$F$2635,6,FALSE)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VLOOKUP(AXP858,$A$879:$F$2635,6,FALSE)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3465</v>
      </c>
      <c r="AYA858" s="180"/>
      <c r="AYB858" s="180">
        <f>VLOOKUP(AXY858,$A$879:$F$2635,6,FALSE)</f>
        <v>78</v>
      </c>
      <c r="AYC858" s="179" t="s">
        <v>63</v>
      </c>
      <c r="AYD858" s="10">
        <f>AYB858*1.4</f>
        <v>109.19999999999999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VLOOKUP(AYH858,$A$879:$F$2635,6,FALSE)</f>
        <v>46</v>
      </c>
      <c r="AYL858" s="179" t="s">
        <v>63</v>
      </c>
      <c r="AYM858" s="10">
        <f>AYK858*1.4</f>
        <v>64.399999999999991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VLOOKUP(AYQ858,$A$879:$F$2635,6,FALSE)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VLOOKUP(AYZ858,$A$879:$F$2635,6,FALSE)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VLOOKUP(AZI858,$A$879:$F$2635,6,FALSE)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VLOOKUP(AZR858,$A$879:$F$2635,6,FALSE)</f>
        <v>46</v>
      </c>
      <c r="AZV858" s="179" t="s">
        <v>63</v>
      </c>
      <c r="AZW858" s="10">
        <f>AZU858*1.4</f>
        <v>64.399999999999991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VLOOKUP(BAA858,$A$879:$F$2635,6,FALSE)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3253</v>
      </c>
      <c r="BAL858" s="180"/>
      <c r="BAM858" s="180">
        <f>VLOOKUP(BAJ858,$A$879:$F$2635,6,FALSE)</f>
        <v>276</v>
      </c>
      <c r="BAN858" s="179" t="s">
        <v>63</v>
      </c>
      <c r="BAO858" s="10">
        <f>BAM858*1.4</f>
        <v>386.4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VLOOKUP(BAS858,$A$879:$F$2635,6,FALSE)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3116</v>
      </c>
      <c r="BBD858" s="180"/>
      <c r="BBE858" s="180">
        <f>VLOOKUP(BBB858,$A$879:$F$2635,6,FALSE)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VLOOKUP(BBK858,$A$879:$F$2635,6,FALSE)</f>
        <v>202</v>
      </c>
      <c r="BBO858" s="179" t="s">
        <v>63</v>
      </c>
      <c r="BBP858" s="10">
        <f>BBN858*1.4</f>
        <v>282.79999999999995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VLOOKUP(BBT858,$A$879:$F$2635,6,FALSE)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VLOOKUP(BCC858,$A$879:$F$2635,6,FALSE)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VLOOKUP(BCL858,$A$879:$F$2635,6,FALSE)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VLOOKUP(BCU858,$A$879:$F$2635,6,FALSE)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VLOOKUP(BDD858,$A$879:$F$2635,6,FALSE)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VLOOKUP(BDM858,$A$879:$F$2635,6,FALSE)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VLOOKUP(BDV858,$A$879:$F$2635,6,FALSE)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VLOOKUP(BEE858,$A$879:$F$2635,6,FALSE)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VLOOKUP(BEN858,$A$879:$F$2635,6,FALSE)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VLOOKUP(BEW858,$A$879:$F$2635,6,FALSE)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VLOOKUP(BFF858,$A$879:$F$2635,6,FALSE)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3465</v>
      </c>
      <c r="BFQ858" s="180"/>
      <c r="BFR858" s="180">
        <f>VLOOKUP(BFO858,$A$879:$F$2635,6,FALSE)</f>
        <v>78</v>
      </c>
      <c r="BFS858" s="179" t="s">
        <v>63</v>
      </c>
      <c r="BFT858" s="10">
        <f>BFR858*1.4</f>
        <v>109.19999999999999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VLOOKUP(BFX858,$A$879:$F$2635,6,FALSE)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2656</v>
      </c>
      <c r="BGI858" s="180"/>
      <c r="BGJ858" s="180">
        <f>VLOOKUP(BGG858,$A$879:$F$2635,6,FALSE)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VLOOKUP(BGP858,$A$879:$F$2635,6,FALSE)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VLOOKUP(BGY858,$A$879:$F$2635,6,FALSE)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3465</v>
      </c>
      <c r="D859" s="180"/>
      <c r="E859" s="180">
        <f>VLOOKUP(B859,$A$879:$F$2635,6,FALSE)</f>
        <v>78</v>
      </c>
      <c r="F859" s="179" t="s">
        <v>65</v>
      </c>
      <c r="G859" s="10">
        <f>E859*1.3</f>
        <v>101.4</v>
      </c>
      <c r="H859" s="10"/>
      <c r="I859" s="233"/>
      <c r="J859" s="179" t="s">
        <v>117</v>
      </c>
      <c r="K859" s="360" t="s">
        <v>3135</v>
      </c>
      <c r="M859" s="180"/>
      <c r="N859" s="180">
        <f>VLOOKUP(K859,$A$879:$F$2635,6,FALSE)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VLOOKUP(T859,$A$879:$F$2635,6,FALSE)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VLOOKUP(AC859,$A$879:$F$2635,6,FALSE)</f>
        <v>202</v>
      </c>
      <c r="AG859" s="179" t="s">
        <v>65</v>
      </c>
      <c r="AH859" s="10">
        <f>AF859*1.3</f>
        <v>262.60000000000002</v>
      </c>
      <c r="AI859" s="10"/>
      <c r="AJ859" s="233"/>
      <c r="AK859" s="179" t="s">
        <v>117</v>
      </c>
      <c r="AL859" s="360" t="s">
        <v>3465</v>
      </c>
      <c r="AN859" s="180"/>
      <c r="AO859" s="180">
        <f>VLOOKUP(AL859,$A$879:$F$2635,6,FALSE)</f>
        <v>78</v>
      </c>
      <c r="AP859" s="179" t="s">
        <v>65</v>
      </c>
      <c r="AQ859" s="10">
        <f>AO859*1.3</f>
        <v>101.4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VLOOKUP(AU859,$A$879:$F$2635,6,FALSE)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3465</v>
      </c>
      <c r="BF859" s="180"/>
      <c r="BG859" s="180">
        <f>VLOOKUP(BD859,$A$879:$F$2635,6,FALSE)</f>
        <v>78</v>
      </c>
      <c r="BH859" s="179" t="s">
        <v>65</v>
      </c>
      <c r="BI859" s="10">
        <f>BG859*1.3</f>
        <v>101.4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VLOOKUP(BM859,$A$879:$F$2635,6,FALSE)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VLOOKUP(BV859,$A$879:$F$2635,6,FALSE)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3135</v>
      </c>
      <c r="CG859" s="180"/>
      <c r="CH859" s="180">
        <f>VLOOKUP(CE859,$A$879:$F$2635,6,FALSE)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3465</v>
      </c>
      <c r="CP859" s="180"/>
      <c r="CQ859" s="180">
        <f>VLOOKUP(CN859,$A$879:$F$2635,6,FALSE)</f>
        <v>78</v>
      </c>
      <c r="CR859" s="179" t="s">
        <v>65</v>
      </c>
      <c r="CS859" s="10">
        <f>CQ859*1.3</f>
        <v>101.4</v>
      </c>
      <c r="CT859" s="10"/>
      <c r="CU859" s="233"/>
      <c r="CV859" s="179" t="s">
        <v>117</v>
      </c>
      <c r="CW859" s="360" t="s">
        <v>3465</v>
      </c>
      <c r="CY859" s="180"/>
      <c r="CZ859" s="180">
        <f>VLOOKUP(CW859,$A$879:$F$2635,6,FALSE)</f>
        <v>78</v>
      </c>
      <c r="DA859" s="179" t="s">
        <v>65</v>
      </c>
      <c r="DB859" s="10">
        <f>CZ859*1.3</f>
        <v>101.4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VLOOKUP(DF859,$A$879:$F$2635,6,FALSE)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VLOOKUP(DO859,$A$879:$F$2635,6,FALSE)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VLOOKUP(DX859,$A$879:$F$2635,6,FALSE)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3253</v>
      </c>
      <c r="EI859" s="180"/>
      <c r="EJ859" s="180">
        <f>VLOOKUP(EG859,$A$879:$F$2635,6,FALSE)</f>
        <v>276</v>
      </c>
      <c r="EK859" s="179" t="s">
        <v>65</v>
      </c>
      <c r="EL859" s="10">
        <f>EJ859*1.3</f>
        <v>358.8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VLOOKUP(EP859,$A$879:$F$2635,6,FALSE)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3465</v>
      </c>
      <c r="FA859" s="180"/>
      <c r="FB859" s="180">
        <f>VLOOKUP(EY859,$A$879:$F$2635,6,FALSE)</f>
        <v>78</v>
      </c>
      <c r="FC859" s="179" t="s">
        <v>65</v>
      </c>
      <c r="FD859" s="10">
        <f>FB859*1.3</f>
        <v>101.4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VLOOKUP(FH859,$A$879:$F$2635,6,FALSE)</f>
        <v>22</v>
      </c>
      <c r="FL859" s="179" t="s">
        <v>65</v>
      </c>
      <c r="FM859" s="10">
        <f>FK859*1.3</f>
        <v>28.6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VLOOKUP(FQ859,$A$879:$F$2635,6,FALSE)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VLOOKUP(FZ859,$A$879:$F$2635,6,FALSE)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VLOOKUP(GI859,$A$879:$F$2635,6,FALSE)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3465</v>
      </c>
      <c r="GT859" s="180"/>
      <c r="GU859" s="180">
        <f>VLOOKUP(GR859,$A$879:$F$2635,6,FALSE)</f>
        <v>78</v>
      </c>
      <c r="GV859" s="179" t="s">
        <v>65</v>
      </c>
      <c r="GW859" s="10">
        <f>GU859*1.3</f>
        <v>101.4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VLOOKUP(HA859,$A$879:$F$2635,6,FALSE)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VLOOKUP(HJ859,$A$879:$F$2635,6,FALSE)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VLOOKUP(HS859,$A$879:$F$2635,6,FALSE)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VLOOKUP(IB859,$A$879:$F$2635,6,FALSE)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VLOOKUP(IK859,$A$879:$F$2635,6,FALSE)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0" t="s">
        <v>3297</v>
      </c>
      <c r="IV859" s="180"/>
      <c r="IW859" s="180">
        <f>VLOOKUP(IT859,$A$879:$F$2635,6,FALSE)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3465</v>
      </c>
      <c r="JE859" s="180"/>
      <c r="JF859" s="180">
        <f>VLOOKUP(JC859,$A$879:$F$2635,6,FALSE)</f>
        <v>78</v>
      </c>
      <c r="JG859" s="179" t="s">
        <v>65</v>
      </c>
      <c r="JH859" s="10">
        <f>JF859*1.3</f>
        <v>101.4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VLOOKUP(JL859,$A$879:$F$2635,6,FALSE)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VLOOKUP(JU859,$A$879:$F$2635,6,FALSE)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VLOOKUP(KD859,$A$879:$F$2635,6,FALSE)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VLOOKUP(KM859,$A$879:$F$2635,6,FALSE)</f>
        <v>22</v>
      </c>
      <c r="KQ859" s="179" t="s">
        <v>65</v>
      </c>
      <c r="KR859" s="10">
        <f>KP859*1.3</f>
        <v>28.6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VLOOKUP(KV859,$A$879:$F$2635,6,FALSE)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VLOOKUP(LE859,$A$879:$F$2635,6,FALSE)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VLOOKUP(LN859,$A$879:$F$2635,6,FALSE)</f>
        <v>202</v>
      </c>
      <c r="LR859" s="179" t="s">
        <v>65</v>
      </c>
      <c r="LS859" s="10">
        <f>LQ859*1.3</f>
        <v>262.60000000000002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VLOOKUP(LW859,$A$879:$F$2635,6,FALSE)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VLOOKUP(MF859,$A$879:$F$2635,6,FALSE)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VLOOKUP(MO859,$A$879:$F$2635,6,FALSE)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3465</v>
      </c>
      <c r="MZ859" s="180"/>
      <c r="NA859" s="180">
        <f>VLOOKUP(MX859,$A$879:$F$2635,6,FALSE)</f>
        <v>78</v>
      </c>
      <c r="NB859" s="179" t="s">
        <v>65</v>
      </c>
      <c r="NC859" s="10">
        <f>NA859*1.3</f>
        <v>101.4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VLOOKUP(NG859,$A$879:$F$2635,6,FALSE)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VLOOKUP(NP859,$A$879:$F$2635,6,FALSE)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3253</v>
      </c>
      <c r="OA859" s="180"/>
      <c r="OB859" s="180">
        <f>VLOOKUP(NY859,$A$879:$F$2635,6,FALSE)</f>
        <v>276</v>
      </c>
      <c r="OC859" s="179" t="s">
        <v>65</v>
      </c>
      <c r="OD859" s="10">
        <f>OB859*1.3</f>
        <v>358.8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VLOOKUP(OH859,$A$879:$F$2635,6,FALSE)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VLOOKUP(OQ859,$A$879:$F$2635,6,FALSE)</f>
        <v>24</v>
      </c>
      <c r="OU859" s="179" t="s">
        <v>65</v>
      </c>
      <c r="OV859" s="10">
        <f>OT859*1.3</f>
        <v>31.200000000000003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VLOOKUP(OZ859,$A$879:$F$2635,6,FALSE)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3465</v>
      </c>
      <c r="PK859" s="180"/>
      <c r="PL859" s="180">
        <f>VLOOKUP(PI859,$A$879:$F$2635,6,FALSE)</f>
        <v>78</v>
      </c>
      <c r="PM859" s="179" t="s">
        <v>65</v>
      </c>
      <c r="PN859" s="10">
        <f>PL859*1.3</f>
        <v>101.4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VLOOKUP(PR859,$A$879:$F$2635,6,FALSE)</f>
        <v>46</v>
      </c>
      <c r="PV859" s="179" t="s">
        <v>65</v>
      </c>
      <c r="PW859" s="10">
        <f>PU859*1.3</f>
        <v>59.800000000000004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VLOOKUP(QA859,$A$879:$F$2635,6,FALSE)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VLOOKUP(QJ859,$A$879:$F$2635,6,FALSE)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3465</v>
      </c>
      <c r="QU859" s="180"/>
      <c r="QV859" s="180">
        <f>VLOOKUP(QS859,$A$879:$F$2635,6,FALSE)</f>
        <v>78</v>
      </c>
      <c r="QW859" s="179" t="s">
        <v>65</v>
      </c>
      <c r="QX859" s="10">
        <f>QV859*1.3</f>
        <v>101.4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VLOOKUP(RB859,$A$879:$F$2635,6,FALSE)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VLOOKUP(RK859,$A$879:$F$2635,6,FALSE)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VLOOKUP(RT859,$A$879:$F$2635,6,FALSE)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3112</v>
      </c>
      <c r="SE859" s="180"/>
      <c r="SF859" s="180">
        <f>VLOOKUP(SC859,$A$879:$F$2635,6,FALSE)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VLOOKUP(SL859,$A$879:$F$2635,6,FALSE)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3253</v>
      </c>
      <c r="SW859" s="180"/>
      <c r="SX859" s="180">
        <f>VLOOKUP(SU859,$A$879:$F$2635,6,FALSE)</f>
        <v>276</v>
      </c>
      <c r="SY859" s="179" t="s">
        <v>65</v>
      </c>
      <c r="SZ859" s="10">
        <f>SX859*1.3</f>
        <v>358.8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VLOOKUP(TD859,$A$879:$F$2635,6,FALSE)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VLOOKUP(TM859,$A$879:$F$2635,6,FALSE)</f>
        <v>119</v>
      </c>
      <c r="TQ859" s="179" t="s">
        <v>65</v>
      </c>
      <c r="TR859" s="10">
        <f>TP859*1.3</f>
        <v>154.70000000000002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VLOOKUP(TV859,$A$879:$F$2635,6,FALSE)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VLOOKUP(UE859,$A$879:$F$2635,6,FALSE)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VLOOKUP(UN859,$A$879:$F$2635,6,FALSE)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3268</v>
      </c>
      <c r="UY859" s="180"/>
      <c r="UZ859" s="180">
        <f>VLOOKUP(UW859,$A$879:$F$2635,6,FALSE)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VLOOKUP(VF859,$A$879:$F$2635,6,FALSE)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VLOOKUP(VO859,$A$879:$F$2635,6,FALSE)</f>
        <v>24</v>
      </c>
      <c r="VS859" s="179" t="s">
        <v>65</v>
      </c>
      <c r="VT859" s="10">
        <f>VR859*1.3</f>
        <v>31.200000000000003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VLOOKUP(VX859,$A$879:$F$2635,6,FALSE)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3253</v>
      </c>
      <c r="WI859" s="180"/>
      <c r="WJ859" s="180">
        <f>VLOOKUP(WG859,$A$879:$F$2635,6,FALSE)</f>
        <v>276</v>
      </c>
      <c r="WK859" s="179" t="s">
        <v>65</v>
      </c>
      <c r="WL859" s="10">
        <f>WJ859*1.3</f>
        <v>358.8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VLOOKUP(WP859,$A$879:$F$2635,6,FALSE)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VLOOKUP(WY859,$A$879:$F$2635,6,FALSE)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VLOOKUP(XH859,$A$879:$F$2635,6,FALSE)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0" t="s">
        <v>838</v>
      </c>
      <c r="XS859" s="180"/>
      <c r="XT859" s="180">
        <f>VLOOKUP(XQ859,$A$879:$F$2635,6,FALSE)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VLOOKUP(XZ859,$A$879:$F$2635,6,FALSE)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VLOOKUP(YI859,$A$879:$F$2635,6,FALSE)</f>
        <v>29</v>
      </c>
      <c r="YM859" s="179" t="s">
        <v>65</v>
      </c>
      <c r="YN859" s="10">
        <f>YL859*1.3</f>
        <v>37.700000000000003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VLOOKUP(YR859,$A$879:$F$2635,6,FALSE)</f>
        <v>29</v>
      </c>
      <c r="YV859" s="179" t="s">
        <v>65</v>
      </c>
      <c r="YW859" s="10">
        <f>YU859*1.3</f>
        <v>37.700000000000003</v>
      </c>
      <c r="YY859" s="239"/>
      <c r="YZ859" s="179" t="s">
        <v>117</v>
      </c>
      <c r="ZA859" s="360" t="s">
        <v>2130</v>
      </c>
      <c r="ZC859" s="180"/>
      <c r="ZD859" s="180">
        <f>VLOOKUP(ZA859,$A$879:$F$2635,6,FALSE)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VLOOKUP(ZJ859,$A$879:$F$2635,6,FALSE)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VLOOKUP(ZS859,$A$879:$F$2635,6,FALSE)</f>
        <v>28</v>
      </c>
      <c r="ZW859" s="179" t="s">
        <v>65</v>
      </c>
      <c r="ZX859" s="10">
        <f>ZV859*1.3</f>
        <v>36.4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VLOOKUP(AAB859,$A$879:$F$2635,6,FALSE)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VLOOKUP(AAK859,$A$879:$F$2635,6,FALSE)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VLOOKUP(AAT859,$A$879:$F$2635,6,FALSE)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4" t="s">
        <v>3253</v>
      </c>
      <c r="ABE859" s="180"/>
      <c r="ABF859" s="180">
        <f>VLOOKUP(ABC859,$A$879:$F$2635,6,FALSE)</f>
        <v>276</v>
      </c>
      <c r="ABG859" s="179" t="s">
        <v>65</v>
      </c>
      <c r="ABH859" s="10">
        <f>ABF859*1.3</f>
        <v>358.8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VLOOKUP(ABL859,$A$879:$F$2635,6,FALSE)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VLOOKUP(ABU859,$A$879:$F$2635,6,FALSE)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VLOOKUP(ACD859,$A$879:$F$2635,6,FALSE)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VLOOKUP(ACM859,$A$879:$F$2635,6,FALSE)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VLOOKUP(ACV859,$A$879:$F$2635,6,FALSE)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VLOOKUP(ADE859,$A$879:$F$2635,6,FALSE)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VLOOKUP(ADN859,$A$879:$F$2635,6,FALSE)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2657</v>
      </c>
      <c r="ADY859" s="180"/>
      <c r="ADZ859" s="180">
        <f>VLOOKUP(ADW859,$A$879:$F$2635,6,FALSE)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VLOOKUP(AEF859,$A$879:$F$2635,6,FALSE)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VLOOKUP(AEO859,$A$879:$F$2635,6,FALSE)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VLOOKUP(AEX859,$A$879:$F$2635,6,FALSE)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VLOOKUP(AFG859,$A$879:$F$2635,6,FALSE)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VLOOKUP(AFP859,$A$879:$F$2635,6,FALSE)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VLOOKUP(AFY859,$A$879:$F$2635,6,FALSE)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VLOOKUP(AGH859,$A$879:$F$2635,6,FALSE)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VLOOKUP(AGQ859,$A$879:$F$2635,6,FALSE)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VLOOKUP(AGZ859,$A$879:$F$2635,6,FALSE)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VLOOKUP(AHI859,$A$879:$F$2635,6,FALSE)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VLOOKUP(AHR859,$A$879:$F$2635,6,FALSE)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3297</v>
      </c>
      <c r="AIC859" s="180"/>
      <c r="AID859" s="180">
        <f>VLOOKUP(AIA859,$A$879:$F$2635,6,FALSE)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3112</v>
      </c>
      <c r="AIL859" s="180"/>
      <c r="AIM859" s="180">
        <f>VLOOKUP(AIJ859,$A$879:$F$2635,6,FALSE)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VLOOKUP(AIS859,$A$879:$F$2635,6,FALSE)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3112</v>
      </c>
      <c r="AJD859" s="180"/>
      <c r="AJE859" s="180">
        <f>VLOOKUP(AJB859,$A$879:$F$2635,6,FALSE)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0" t="s">
        <v>3253</v>
      </c>
      <c r="AJM859" s="180"/>
      <c r="AJN859" s="180">
        <f>VLOOKUP(AJK859,$A$879:$F$2635,6,FALSE)</f>
        <v>276</v>
      </c>
      <c r="AJO859" s="179" t="s">
        <v>65</v>
      </c>
      <c r="AJP859" s="10">
        <f>AJN859*1.3</f>
        <v>358.8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VLOOKUP(AJT859,$A$879:$F$2635,6,FALSE)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VLOOKUP(AKC859,$A$879:$F$2635,6,FALSE)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VLOOKUP(AKL859,$A$879:$F$2635,6,FALSE)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VLOOKUP(AKU859,$A$879:$F$2635,6,FALSE)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3297</v>
      </c>
      <c r="ALF859" s="180"/>
      <c r="ALG859" s="180">
        <f>VLOOKUP(ALD859,$A$879:$F$2635,6,FALSE)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VLOOKUP(ALM859,$A$879:$F$2635,6,FALSE)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0" t="s">
        <v>3253</v>
      </c>
      <c r="ALX859" s="180"/>
      <c r="ALY859" s="180">
        <f>VLOOKUP(ALV859,$A$879:$F$2635,6,FALSE)</f>
        <v>276</v>
      </c>
      <c r="ALZ859" s="179" t="s">
        <v>65</v>
      </c>
      <c r="AMA859" s="10">
        <f>ALY859*1.3</f>
        <v>358.8</v>
      </c>
      <c r="AMB859" s="10"/>
      <c r="AMC859" s="239"/>
      <c r="AMD859" s="179" t="s">
        <v>117</v>
      </c>
      <c r="AME859" s="442" t="s">
        <v>3253</v>
      </c>
      <c r="AMG859" s="180"/>
      <c r="AMH859" s="180">
        <f>VLOOKUP(AME859,$A$879:$F$2635,6,FALSE)</f>
        <v>276</v>
      </c>
      <c r="AMI859" s="179" t="s">
        <v>65</v>
      </c>
      <c r="AMJ859" s="10">
        <f>AMH859*1.3</f>
        <v>358.8</v>
      </c>
      <c r="AMK859" s="10"/>
      <c r="AML859" s="239"/>
      <c r="AMM859" s="179" t="s">
        <v>117</v>
      </c>
      <c r="AMN859" s="362" t="s">
        <v>3253</v>
      </c>
      <c r="AMP859" s="180"/>
      <c r="AMQ859" s="180">
        <f>VLOOKUP(AMN859,$A$879:$F$2635,6,FALSE)</f>
        <v>276</v>
      </c>
      <c r="AMR859" s="179" t="s">
        <v>65</v>
      </c>
      <c r="AMS859" s="10">
        <f>AMQ859*1.3</f>
        <v>358.8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VLOOKUP(AMW859,$A$879:$F$2635,6,FALSE)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VLOOKUP(ANF859,$A$879:$F$2635,6,FALSE)</f>
        <v>22</v>
      </c>
      <c r="ANJ859" s="179" t="s">
        <v>65</v>
      </c>
      <c r="ANK859" s="10">
        <f>ANI859*1.3</f>
        <v>28.6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VLOOKUP(ANO859,$A$879:$F$2635,6,FALSE)</f>
        <v>82</v>
      </c>
      <c r="ANS859" s="179" t="s">
        <v>65</v>
      </c>
      <c r="ANT859" s="10">
        <f>ANR859*1.3</f>
        <v>106.60000000000001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VLOOKUP(ANX859,$A$879:$F$2635,6,FALSE)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VLOOKUP(AOG859,$A$879:$F$2635,6,FALSE)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VLOOKUP(AOP859,$A$879:$F$2635,6,FALSE)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3376</v>
      </c>
      <c r="APA859" s="180"/>
      <c r="APB859" s="180">
        <f>VLOOKUP(AOY859,$A$879:$F$2635,6,FALSE)</f>
        <v>18</v>
      </c>
      <c r="APC859" s="179" t="s">
        <v>65</v>
      </c>
      <c r="APD859" s="10">
        <f>APB859*1.3</f>
        <v>23.400000000000002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VLOOKUP(APH859,$A$879:$F$2635,6,FALSE)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VLOOKUP(APQ859,$A$879:$F$2635,6,FALSE)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VLOOKUP(APZ859,$A$879:$F$2635,6,FALSE)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VLOOKUP(AQI859,$A$879:$F$2635,6,FALSE)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VLOOKUP(AQR859,$A$879:$F$2635,6,FALSE)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VLOOKUP(ARA859,$A$879:$F$2635,6,FALSE)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VLOOKUP(ARJ859,$A$879:$F$2635,6,FALSE)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VLOOKUP(ARS859,$A$879:$F$2635,6,FALSE)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3297</v>
      </c>
      <c r="ASD859" s="180"/>
      <c r="ASE859" s="180">
        <f>VLOOKUP(ASB859,$A$879:$F$2635,6,FALSE)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VLOOKUP(ASK859,$A$879:$F$2635,6,FALSE)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VLOOKUP(AST859,$A$879:$F$2635,6,FALSE)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VLOOKUP(ATC859,$A$879:$F$2635,6,FALSE)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VLOOKUP(ATL859,$A$879:$F$2635,6,FALSE)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VLOOKUP(ATU859,$A$879:$F$2635,6,FALSE)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VLOOKUP(AUD859,$A$879:$F$2635,6,FALSE)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VLOOKUP(AUM859,$A$879:$F$2635,6,FALSE)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VLOOKUP(AUV859,$A$879:$F$2635,6,FALSE)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VLOOKUP(AVE859,$A$879:$F$2635,6,FALSE)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VLOOKUP(AVN859,$A$879:$F$2635,6,FALSE)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VLOOKUP(AVW859,$A$879:$F$2635,6,FALSE)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VLOOKUP(AWF859,$A$879:$F$2635,6,FALSE)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VLOOKUP(AWO859,$A$879:$F$2635,6,FALSE)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VLOOKUP(AWX859,$A$879:$F$2635,6,FALSE)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VLOOKUP(AXG859,$A$879:$F$2635,6,FALSE)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VLOOKUP(AXP859,$A$879:$F$2635,6,FALSE)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0" t="s">
        <v>3253</v>
      </c>
      <c r="AYA859" s="180"/>
      <c r="AYB859" s="180">
        <f>VLOOKUP(AXY859,$A$879:$F$2635,6,FALSE)</f>
        <v>276</v>
      </c>
      <c r="AYC859" s="179" t="s">
        <v>65</v>
      </c>
      <c r="AYD859" s="10">
        <f>AYB859*1.3</f>
        <v>358.8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VLOOKUP(AYH859,$A$879:$F$2635,6,FALSE)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3297</v>
      </c>
      <c r="AYS859" s="180"/>
      <c r="AYT859" s="180">
        <f>VLOOKUP(AYQ859,$A$879:$F$2635,6,FALSE)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VLOOKUP(AYZ859,$A$879:$F$2635,6,FALSE)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VLOOKUP(AZI859,$A$879:$F$2635,6,FALSE)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VLOOKUP(AZR859,$A$879:$F$2635,6,FALSE)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3135</v>
      </c>
      <c r="BAC859" s="180"/>
      <c r="BAD859" s="180">
        <f>VLOOKUP(BAA859,$A$879:$F$2635,6,FALSE)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VLOOKUP(BAJ859,$A$879:$F$2635,6,FALSE)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VLOOKUP(BAS859,$A$879:$F$2635,6,FALSE)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VLOOKUP(BBB859,$A$879:$F$2635,6,FALSE)</f>
        <v>202</v>
      </c>
      <c r="BBF859" s="179" t="s">
        <v>65</v>
      </c>
      <c r="BBG859" s="10">
        <f>BBE859*1.3</f>
        <v>262.60000000000002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VLOOKUP(BBK859,$A$879:$F$2635,6,FALSE)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3252</v>
      </c>
      <c r="BBV859" s="180"/>
      <c r="BBW859" s="180">
        <f>VLOOKUP(BBT859,$A$879:$F$2635,6,FALSE)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VLOOKUP(BCC859,$A$879:$F$2635,6,FALSE)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0" t="s">
        <v>3465</v>
      </c>
      <c r="BCN859" s="180"/>
      <c r="BCO859" s="180">
        <f>VLOOKUP(BCL859,$A$879:$F$2635,6,FALSE)</f>
        <v>78</v>
      </c>
      <c r="BCP859" s="179" t="s">
        <v>65</v>
      </c>
      <c r="BCQ859" s="10">
        <f>BCO859*1.3</f>
        <v>101.4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VLOOKUP(BCU859,$A$879:$F$2635,6,FALSE)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VLOOKUP(BDD859,$A$879:$F$2635,6,FALSE)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3465</v>
      </c>
      <c r="BDO859" s="180"/>
      <c r="BDP859" s="180">
        <f>VLOOKUP(BDM859,$A$879:$F$2635,6,FALSE)</f>
        <v>78</v>
      </c>
      <c r="BDQ859" s="179" t="s">
        <v>65</v>
      </c>
      <c r="BDR859" s="10">
        <f>BDP859*1.3</f>
        <v>101.4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VLOOKUP(BDV859,$A$879:$F$2635,6,FALSE)</f>
        <v>82</v>
      </c>
      <c r="BDZ859" s="179" t="s">
        <v>65</v>
      </c>
      <c r="BEA859" s="10">
        <f>BDY859*1.3</f>
        <v>106.60000000000001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VLOOKUP(BEE859,$A$879:$F$2635,6,FALSE)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3475</v>
      </c>
      <c r="BEP859" s="180"/>
      <c r="BEQ859" s="180">
        <f>VLOOKUP(BEN859,$A$879:$F$2635,6,FALSE)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VLOOKUP(BEW859,$A$879:$F$2635,6,FALSE)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VLOOKUP(BFF859,$A$879:$F$2635,6,FALSE)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VLOOKUP(BFO859,$A$879:$F$2635,6,FALSE)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VLOOKUP(BFX859,$A$879:$F$2635,6,FALSE)</f>
        <v>28</v>
      </c>
      <c r="BGB859" s="179" t="s">
        <v>65</v>
      </c>
      <c r="BGC859" s="10">
        <f>BGA859*1.3</f>
        <v>36.4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VLOOKUP(BGG859,$A$879:$F$2635,6,FALSE)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3112</v>
      </c>
      <c r="BGR859" s="180"/>
      <c r="BGS859" s="180">
        <f>VLOOKUP(BGP859,$A$879:$F$2635,6,FALSE)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VLOOKUP(BGY859,$A$879:$F$2635,6,FALSE)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3253</v>
      </c>
      <c r="D860" s="180"/>
      <c r="E860" s="180">
        <f>VLOOKUP(B860,$A$879:$F$2635,6,FALSE)</f>
        <v>276</v>
      </c>
      <c r="F860" s="179" t="s">
        <v>67</v>
      </c>
      <c r="G860" s="10">
        <f>E860*1.2</f>
        <v>331.2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VLOOKUP(K860,$A$879:$F$2635,6,FALSE)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VLOOKUP(T860,$A$879:$F$2635,6,FALSE)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VLOOKUP(AC860,$A$879:$F$2635,6,FALSE)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VLOOKUP(AL860,$A$879:$F$2635,6,FALSE)</f>
        <v>202</v>
      </c>
      <c r="AP860" s="179" t="s">
        <v>67</v>
      </c>
      <c r="AQ860" s="10">
        <f>AO860*1.2</f>
        <v>242.39999999999998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VLOOKUP(AU860,$A$879:$F$2635,6,FALSE)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VLOOKUP(BD860,$A$879:$F$2635,6,FALSE)</f>
        <v>202</v>
      </c>
      <c r="BH860" s="179" t="s">
        <v>67</v>
      </c>
      <c r="BI860" s="10">
        <f>BG860*1.2</f>
        <v>242.39999999999998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VLOOKUP(BM860,$A$879:$F$2635,6,FALSE)</f>
        <v>46</v>
      </c>
      <c r="BQ860" s="179" t="s">
        <v>67</v>
      </c>
      <c r="BR860" s="10">
        <f>BP860*1.2</f>
        <v>55.199999999999996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VLOOKUP(BV860,$A$879:$F$2635,6,FALSE)</f>
        <v>202</v>
      </c>
      <c r="BZ860" s="179" t="s">
        <v>67</v>
      </c>
      <c r="CA860" s="10">
        <f>BY860*1.2</f>
        <v>242.39999999999998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VLOOKUP(CE860,$A$879:$F$2635,6,FALSE)</f>
        <v>41</v>
      </c>
      <c r="CI860" s="179" t="s">
        <v>67</v>
      </c>
      <c r="CJ860" s="10">
        <f>CH860*1.2</f>
        <v>49.199999999999996</v>
      </c>
      <c r="CK860" s="10"/>
      <c r="CL860" s="233"/>
      <c r="CM860" s="179" t="s">
        <v>118</v>
      </c>
      <c r="CN860" s="360" t="s">
        <v>3135</v>
      </c>
      <c r="CP860" s="180"/>
      <c r="CQ860" s="180">
        <f>VLOOKUP(CN860,$A$879:$F$2635,6,FALSE)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VLOOKUP(CW860,$A$879:$F$2635,6,FALSE)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VLOOKUP(DF860,$A$879:$F$2635,6,FALSE)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VLOOKUP(DO860,$A$879:$F$2635,6,FALSE)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VLOOKUP(DX860,$A$879:$F$2635,6,FALSE)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VLOOKUP(EG860,$A$879:$F$2635,6,FALSE)</f>
        <v>46</v>
      </c>
      <c r="EK860" s="179" t="s">
        <v>67</v>
      </c>
      <c r="EL860" s="10">
        <f>EJ860*1.2</f>
        <v>55.199999999999996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VLOOKUP(EP860,$A$879:$F$2635,6,FALSE)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VLOOKUP(EY860,$A$879:$F$2635,6,FALSE)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VLOOKUP(FH860,$A$879:$F$2635,6,FALSE)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VLOOKUP(FQ860,$A$879:$F$2635,6,FALSE)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VLOOKUP(FZ860,$A$879:$F$2635,6,FALSE)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VLOOKUP(GI860,$A$879:$F$2635,6,FALSE)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3135</v>
      </c>
      <c r="GT860" s="180"/>
      <c r="GU860" s="180">
        <f>VLOOKUP(GR860,$A$879:$F$2635,6,FALSE)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3530</v>
      </c>
      <c r="HC860" s="180"/>
      <c r="HD860" s="180">
        <f>VLOOKUP(HA860,$A$879:$F$2635,6,FALSE)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VLOOKUP(HJ860,$A$879:$F$2635,6,FALSE)</f>
        <v>202</v>
      </c>
      <c r="HN860" s="179" t="s">
        <v>67</v>
      </c>
      <c r="HO860" s="10">
        <f>HM860*1.2</f>
        <v>242.39999999999998</v>
      </c>
      <c r="HP860" s="10"/>
      <c r="HQ860" s="233"/>
      <c r="HR860" s="179" t="s">
        <v>118</v>
      </c>
      <c r="HS860" s="360" t="s">
        <v>3135</v>
      </c>
      <c r="HU860" s="180"/>
      <c r="HV860" s="180">
        <f>VLOOKUP(HS860,$A$879:$F$2635,6,FALSE)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VLOOKUP(IB860,$A$879:$F$2635,6,FALSE)</f>
        <v>202</v>
      </c>
      <c r="IF860" s="179" t="s">
        <v>67</v>
      </c>
      <c r="IG860" s="10">
        <f>IE860*1.2</f>
        <v>242.39999999999998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VLOOKUP(IK860,$A$879:$F$2635,6,FALSE)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VLOOKUP(IT860,$A$879:$F$2635,6,FALSE)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VLOOKUP(JC860,$A$879:$F$2635,6,FALSE)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3253</v>
      </c>
      <c r="JN860" s="180"/>
      <c r="JO860" s="180">
        <f>VLOOKUP(JL860,$A$879:$F$2635,6,FALSE)</f>
        <v>276</v>
      </c>
      <c r="JP860" s="179" t="s">
        <v>67</v>
      </c>
      <c r="JQ860" s="10">
        <f>JO860*1.2</f>
        <v>331.2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VLOOKUP(JU860,$A$879:$F$2635,6,FALSE)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VLOOKUP(KD860,$A$879:$F$2635,6,FALSE)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VLOOKUP(KM860,$A$879:$F$2635,6,FALSE)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VLOOKUP(KV860,$A$879:$F$2635,6,FALSE)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VLOOKUP(LE860,$A$879:$F$2635,6,FALSE)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VLOOKUP(LN860,$A$879:$F$2635,6,FALSE)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VLOOKUP(LW860,$A$879:$F$2635,6,FALSE)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3388</v>
      </c>
      <c r="MH860" s="180"/>
      <c r="MI860" s="180">
        <f>VLOOKUP(MF860,$A$879:$F$2635,6,FALSE)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VLOOKUP(MO860,$A$879:$F$2635,6,FALSE)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3253</v>
      </c>
      <c r="MZ860" s="180"/>
      <c r="NA860" s="180">
        <f>VLOOKUP(MX860,$A$879:$F$2635,6,FALSE)</f>
        <v>276</v>
      </c>
      <c r="NB860" s="179" t="s">
        <v>67</v>
      </c>
      <c r="NC860" s="10">
        <f>NA860*1.2</f>
        <v>331.2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VLOOKUP(NG860,$A$879:$F$2635,6,FALSE)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VLOOKUP(NP860,$A$879:$F$2635,6,FALSE)</f>
        <v>22</v>
      </c>
      <c r="NT860" s="179" t="s">
        <v>67</v>
      </c>
      <c r="NU860" s="10">
        <f>NS860*1.2</f>
        <v>26.4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VLOOKUP(NY860,$A$879:$F$2635,6,FALSE)</f>
        <v>202</v>
      </c>
      <c r="OC860" s="179" t="s">
        <v>67</v>
      </c>
      <c r="OD860" s="10">
        <f>OB860*1.2</f>
        <v>242.39999999999998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VLOOKUP(OH860,$A$879:$F$2635,6,FALSE)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3376</v>
      </c>
      <c r="OS860" s="180"/>
      <c r="OT860" s="180">
        <f>VLOOKUP(OQ860,$A$879:$F$2635,6,FALSE)</f>
        <v>18</v>
      </c>
      <c r="OU860" s="179" t="s">
        <v>67</v>
      </c>
      <c r="OV860" s="10">
        <f>OT860*1.2</f>
        <v>21.599999999999998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VLOOKUP(OZ860,$A$879:$F$2635,6,FALSE)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VLOOKUP(PI860,$A$879:$F$2635,6,FALSE)</f>
        <v>22</v>
      </c>
      <c r="PM860" s="179" t="s">
        <v>67</v>
      </c>
      <c r="PN860" s="10">
        <f>PL860*1.2</f>
        <v>26.4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VLOOKUP(PR860,$A$879:$F$2635,6,FALSE)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VLOOKUP(QA860,$A$879:$F$2635,6,FALSE)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VLOOKUP(QJ860,$A$879:$F$2635,6,FALSE)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VLOOKUP(QS860,$A$879:$F$2635,6,FALSE)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3147</v>
      </c>
      <c r="RD860" s="180"/>
      <c r="RE860" s="180">
        <f>VLOOKUP(RB860,$A$879:$F$2635,6,FALSE)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VLOOKUP(RK860,$A$879:$F$2635,6,FALSE)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VLOOKUP(RT860,$A$879:$F$2635,6,FALSE)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VLOOKUP(SC860,$A$879:$F$2635,6,FALSE)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VLOOKUP(SL860,$A$879:$F$2635,6,FALSE)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VLOOKUP(SU860,$A$879:$F$2635,6,FALSE)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VLOOKUP(TD860,$A$879:$F$2635,6,FALSE)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3253</v>
      </c>
      <c r="TO860" s="180"/>
      <c r="TP860" s="180">
        <f>VLOOKUP(TM860,$A$879:$F$2635,6,FALSE)</f>
        <v>276</v>
      </c>
      <c r="TQ860" s="179" t="s">
        <v>67</v>
      </c>
      <c r="TR860" s="10">
        <f>TP860*1.2</f>
        <v>331.2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VLOOKUP(TV860,$A$879:$F$2635,6,FALSE)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VLOOKUP(UE860,$A$879:$F$2635,6,FALSE)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VLOOKUP(UN860,$A$879:$F$2635,6,FALSE)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3256</v>
      </c>
      <c r="UY860" s="180"/>
      <c r="UZ860" s="180">
        <f>VLOOKUP(UW860,$A$879:$F$2635,6,FALSE)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VLOOKUP(VF860,$A$879:$F$2635,6,FALSE)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VLOOKUP(VO860,$A$879:$F$2635,6,FALSE)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VLOOKUP(VX860,$A$879:$F$2635,6,FALSE)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VLOOKUP(WG860,$A$879:$F$2635,6,FALSE)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VLOOKUP(WP860,$A$879:$F$2635,6,FALSE)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VLOOKUP(WY860,$A$879:$F$2635,6,FALSE)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VLOOKUP(XH860,$A$879:$F$2635,6,FALSE)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3334</v>
      </c>
      <c r="XS860" s="180"/>
      <c r="XT860" s="180">
        <f>VLOOKUP(XQ860,$A$879:$F$2635,6,FALSE)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VLOOKUP(XZ860,$A$879:$F$2635,6,FALSE)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VLOOKUP(YI860,$A$879:$F$2635,6,FALSE)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0" t="s">
        <v>3318</v>
      </c>
      <c r="YT860" s="180"/>
      <c r="YU860" s="180">
        <f>VLOOKUP(YR860,$A$879:$F$2635,6,FALSE)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VLOOKUP(ZA860,$A$879:$F$2635,6,FALSE)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VLOOKUP(ZJ860,$A$879:$F$2635,6,FALSE)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VLOOKUP(ZS860,$A$879:$F$2635,6,FALSE)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VLOOKUP(AAB860,$A$879:$F$2635,6,FALSE)</f>
        <v>29</v>
      </c>
      <c r="AAF860" s="179" t="s">
        <v>67</v>
      </c>
      <c r="AAG860" s="10">
        <f>AAE860*1.2</f>
        <v>34.799999999999997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VLOOKUP(AAK860,$A$879:$F$2635,6,FALSE)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VLOOKUP(AAT860,$A$879:$F$2635,6,FALSE)</f>
        <v>43</v>
      </c>
      <c r="AAX860" s="179" t="s">
        <v>67</v>
      </c>
      <c r="AAY860" s="10">
        <f>AAW860*1.2</f>
        <v>51.6</v>
      </c>
      <c r="AAZ860" s="10"/>
      <c r="ABA860" s="239"/>
      <c r="ABB860" s="179" t="s">
        <v>118</v>
      </c>
      <c r="ABC860" s="374" t="s">
        <v>3465</v>
      </c>
      <c r="ABE860" s="180"/>
      <c r="ABF860" s="180">
        <f>VLOOKUP(ABC860,$A$879:$F$2635,6,FALSE)</f>
        <v>78</v>
      </c>
      <c r="ABG860" s="179" t="s">
        <v>67</v>
      </c>
      <c r="ABH860" s="10">
        <f>ABF860*1.2</f>
        <v>93.6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VLOOKUP(ABL860,$A$879:$F$2635,6,FALSE)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VLOOKUP(ABU860,$A$879:$F$2635,6,FALSE)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VLOOKUP(ACD860,$A$879:$F$2635,6,FALSE)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VLOOKUP(ACM860,$A$879:$F$2635,6,FALSE)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VLOOKUP(ACV860,$A$879:$F$2635,6,FALSE)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VLOOKUP(ADE860,$A$879:$F$2635,6,FALSE)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VLOOKUP(ADN860,$A$879:$F$2635,6,FALSE)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2656</v>
      </c>
      <c r="ADY860" s="180"/>
      <c r="ADZ860" s="180">
        <f>VLOOKUP(ADW860,$A$879:$F$2635,6,FALSE)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VLOOKUP(AEF860,$A$879:$F$2635,6,FALSE)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VLOOKUP(AEO860,$A$879:$F$2635,6,FALSE)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VLOOKUP(AEX860,$A$879:$F$2635,6,FALSE)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VLOOKUP(AFG860,$A$879:$F$2635,6,FALSE)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VLOOKUP(AFP860,$A$879:$F$2635,6,FALSE)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3253</v>
      </c>
      <c r="AGA860" s="180"/>
      <c r="AGB860" s="180">
        <f>VLOOKUP(AFY860,$A$879:$F$2635,6,FALSE)</f>
        <v>276</v>
      </c>
      <c r="AGC860" s="179" t="s">
        <v>67</v>
      </c>
      <c r="AGD860" s="10">
        <f>AGB860*1.2</f>
        <v>331.2</v>
      </c>
      <c r="AGE860" s="10"/>
      <c r="AGF860" s="239"/>
      <c r="AGG860" s="179" t="s">
        <v>118</v>
      </c>
      <c r="AGH860" s="360" t="s">
        <v>3135</v>
      </c>
      <c r="AGJ860" s="180"/>
      <c r="AGK860" s="180">
        <f>VLOOKUP(AGH860,$A$879:$F$2635,6,FALSE)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VLOOKUP(AGQ860,$A$879:$F$2635,6,FALSE)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VLOOKUP(AGZ860,$A$879:$F$2635,6,FALSE)</f>
        <v>202</v>
      </c>
      <c r="AHD860" s="179" t="s">
        <v>67</v>
      </c>
      <c r="AHE860" s="10">
        <f>AHC860*1.2</f>
        <v>242.39999999999998</v>
      </c>
      <c r="AHF860" s="10"/>
      <c r="AHG860" s="239"/>
      <c r="AHH860" s="179" t="s">
        <v>118</v>
      </c>
      <c r="AHI860" s="439" t="s">
        <v>3467</v>
      </c>
      <c r="AHK860" s="180"/>
      <c r="AHL860" s="180">
        <f>VLOOKUP(AHI860,$A$879:$F$2635,6,FALSE)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3135</v>
      </c>
      <c r="AHT860" s="180"/>
      <c r="AHU860" s="180">
        <f>VLOOKUP(AHR860,$A$879:$F$2635,6,FALSE)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3112</v>
      </c>
      <c r="AIC860" s="180"/>
      <c r="AID860" s="180">
        <f>VLOOKUP(AIA860,$A$879:$F$2635,6,FALSE)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0" t="s">
        <v>3135</v>
      </c>
      <c r="AIL860" s="180"/>
      <c r="AIM860" s="180">
        <f>VLOOKUP(AIJ860,$A$879:$F$2635,6,FALSE)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VLOOKUP(AIS860,$A$879:$F$2635,6,FALSE)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VLOOKUP(AJB860,$A$879:$F$2635,6,FALSE)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3135</v>
      </c>
      <c r="AJM860" s="180"/>
      <c r="AJN860" s="180">
        <f>VLOOKUP(AJK860,$A$879:$F$2635,6,FALSE)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VLOOKUP(AJT860,$A$879:$F$2635,6,FALSE)</f>
        <v>22</v>
      </c>
      <c r="AJX860" s="179" t="s">
        <v>67</v>
      </c>
      <c r="AJY860" s="10">
        <f>AJW860*1.2</f>
        <v>26.4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VLOOKUP(AKC860,$A$879:$F$2635,6,FALSE)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0" t="s">
        <v>3465</v>
      </c>
      <c r="AKN860" s="180"/>
      <c r="AKO860" s="180">
        <f>VLOOKUP(AKL860,$A$879:$F$2635,6,FALSE)</f>
        <v>78</v>
      </c>
      <c r="AKP860" s="179" t="s">
        <v>67</v>
      </c>
      <c r="AKQ860" s="10">
        <f>AKO860*1.2</f>
        <v>93.6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VLOOKUP(AKU860,$A$879:$F$2635,6,FALSE)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VLOOKUP(ALD860,$A$879:$F$2635,6,FALSE)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3112</v>
      </c>
      <c r="ALO860" s="180"/>
      <c r="ALP860" s="180">
        <f>VLOOKUP(ALM860,$A$879:$F$2635,6,FALSE)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VLOOKUP(ALV860,$A$879:$F$2635,6,FALSE)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3465</v>
      </c>
      <c r="AMG860" s="180"/>
      <c r="AMH860" s="180">
        <f>VLOOKUP(AME860,$A$879:$F$2635,6,FALSE)</f>
        <v>78</v>
      </c>
      <c r="AMI860" s="179" t="s">
        <v>67</v>
      </c>
      <c r="AMJ860" s="10">
        <f>AMH860*1.2</f>
        <v>93.6</v>
      </c>
      <c r="AMK860" s="10"/>
      <c r="AML860" s="239"/>
      <c r="AMM860" s="179" t="s">
        <v>118</v>
      </c>
      <c r="AMN860" s="362" t="s">
        <v>3465</v>
      </c>
      <c r="AMP860" s="180"/>
      <c r="AMQ860" s="180">
        <f>VLOOKUP(AMN860,$A$879:$F$2635,6,FALSE)</f>
        <v>78</v>
      </c>
      <c r="AMR860" s="179" t="s">
        <v>67</v>
      </c>
      <c r="AMS860" s="10">
        <f>AMQ860*1.2</f>
        <v>93.6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VLOOKUP(AMW860,$A$879:$F$2635,6,FALSE)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VLOOKUP(ANF860,$A$879:$F$2635,6,FALSE)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VLOOKUP(ANO860,$A$879:$F$2635,6,FALSE)</f>
        <v>43</v>
      </c>
      <c r="ANS860" s="179" t="s">
        <v>67</v>
      </c>
      <c r="ANT860" s="10">
        <f>ANR860*1.2</f>
        <v>51.6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VLOOKUP(ANX860,$A$879:$F$2635,6,FALSE)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VLOOKUP(AOG860,$A$879:$F$2635,6,FALSE)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2987</v>
      </c>
      <c r="AOR860" s="180"/>
      <c r="AOS860" s="180">
        <f>VLOOKUP(AOP860,$A$879:$F$2635,6,FALSE)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VLOOKUP(AOY860,$A$879:$F$2635,6,FALSE)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VLOOKUP(APH860,$A$879:$F$2635,6,FALSE)</f>
        <v>22</v>
      </c>
      <c r="APL860" s="179" t="s">
        <v>67</v>
      </c>
      <c r="APM860" s="10">
        <f>APK860*1.2</f>
        <v>26.4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VLOOKUP(APQ860,$A$879:$F$2635,6,FALSE)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VLOOKUP(APZ860,$A$879:$F$2635,6,FALSE)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VLOOKUP(AQI860,$A$879:$F$2635,6,FALSE)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VLOOKUP(AQR860,$A$879:$F$2635,6,FALSE)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VLOOKUP(ARA860,$A$879:$F$2635,6,FALSE)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VLOOKUP(ARJ860,$A$879:$F$2635,6,FALSE)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VLOOKUP(ARS860,$A$879:$F$2635,6,FALSE)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VLOOKUP(ASB860,$A$879:$F$2635,6,FALSE)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VLOOKUP(ASK860,$A$879:$F$2635,6,FALSE)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3530</v>
      </c>
      <c r="ASV860" s="180"/>
      <c r="ASW860" s="180">
        <f>VLOOKUP(AST860,$A$879:$F$2635,6,FALSE)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VLOOKUP(ATC860,$A$879:$F$2635,6,FALSE)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VLOOKUP(ATL860,$A$879:$F$2635,6,FALSE)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VLOOKUP(ATU860,$A$879:$F$2635,6,FALSE)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VLOOKUP(AUD860,$A$879:$F$2635,6,FALSE)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VLOOKUP(AUM860,$A$879:$F$2635,6,FALSE)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VLOOKUP(AUV860,$A$879:$F$2635,6,FALSE)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VLOOKUP(AVE860,$A$879:$F$2635,6,FALSE)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VLOOKUP(AVN860,$A$879:$F$2635,6,FALSE)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VLOOKUP(AVW860,$A$879:$F$2635,6,FALSE)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VLOOKUP(AWF860,$A$879:$F$2635,6,FALSE)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VLOOKUP(AWO860,$A$879:$F$2635,6,FALSE)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VLOOKUP(AWX860,$A$879:$F$2635,6,FALSE)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VLOOKUP(AXG860,$A$879:$F$2635,6,FALSE)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VLOOKUP(AXP860,$A$879:$F$2635,6,FALSE)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3112</v>
      </c>
      <c r="AYA860" s="180"/>
      <c r="AYB860" s="180">
        <f>VLOOKUP(AXY860,$A$879:$F$2635,6,FALSE)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VLOOKUP(AYH860,$A$879:$F$2635,6,FALSE)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VLOOKUP(AYQ860,$A$879:$F$2635,6,FALSE)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VLOOKUP(AYZ860,$A$879:$F$2635,6,FALSE)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VLOOKUP(AZI860,$A$879:$F$2635,6,FALSE)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VLOOKUP(AZR860,$A$879:$F$2635,6,FALSE)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VLOOKUP(BAA860,$A$879:$F$2635,6,FALSE)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VLOOKUP(BAJ860,$A$879:$F$2635,6,FALSE)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VLOOKUP(BAS860,$A$879:$F$2635,6,FALSE)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VLOOKUP(BBB860,$A$879:$F$2635,6,FALSE)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VLOOKUP(BBK860,$A$879:$F$2635,6,FALSE)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VLOOKUP(BBT860,$A$879:$F$2635,6,FALSE)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VLOOKUP(BCC860,$A$879:$F$2635,6,FALSE)</f>
        <v>19</v>
      </c>
      <c r="BCG860" s="179" t="s">
        <v>67</v>
      </c>
      <c r="BCH860" s="10">
        <f>BCF860*1.2</f>
        <v>22.8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VLOOKUP(BCL860,$A$879:$F$2635,6,FALSE)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VLOOKUP(BCU860,$A$879:$F$2635,6,FALSE)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VLOOKUP(BDD860,$A$879:$F$2635,6,FALSE)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VLOOKUP(BDM860,$A$879:$F$2635,6,FALSE)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VLOOKUP(BDV860,$A$879:$F$2635,6,FALSE)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3318</v>
      </c>
      <c r="BEG860" s="180"/>
      <c r="BEH860" s="180">
        <f>VLOOKUP(BEE860,$A$879:$F$2635,6,FALSE)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VLOOKUP(BEN860,$A$879:$F$2635,6,FALSE)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VLOOKUP(BEW860,$A$879:$F$2635,6,FALSE)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VLOOKUP(BFF860,$A$879:$F$2635,6,FALSE)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VLOOKUP(BFO860,$A$879:$F$2635,6,FALSE)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3297</v>
      </c>
      <c r="BFZ860" s="180"/>
      <c r="BGA860" s="180">
        <f>VLOOKUP(BFX860,$A$879:$F$2635,6,FALSE)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VLOOKUP(BGG860,$A$879:$F$2635,6,FALSE)</f>
        <v>19</v>
      </c>
      <c r="BGK860" s="179" t="s">
        <v>67</v>
      </c>
      <c r="BGL860" s="10">
        <f>BGJ860*1.2</f>
        <v>22.8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VLOOKUP(BGP860,$A$879:$F$2635,6,FALSE)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VLOOKUP(BGY860,$A$879:$F$2635,6,FALSE)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2" t="s">
        <v>3135</v>
      </c>
      <c r="D861" s="180"/>
      <c r="E861" s="180">
        <f>VLOOKUP(B861,$A$879:$F$2635,6,FALSE)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VLOOKUP(K861,$A$879:$F$2635,6,FALSE)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VLOOKUP(T861,$A$879:$F$2635,6,FALSE)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3253</v>
      </c>
      <c r="AE861" s="180"/>
      <c r="AF861" s="180">
        <f>VLOOKUP(AC861,$A$879:$F$2635,6,FALSE)</f>
        <v>276</v>
      </c>
      <c r="AG861" s="179" t="s">
        <v>69</v>
      </c>
      <c r="AH861" s="10">
        <f>AF861*1.1</f>
        <v>303.60000000000002</v>
      </c>
      <c r="AI861" s="10"/>
      <c r="AJ861" s="233"/>
      <c r="AK861" s="179" t="s">
        <v>119</v>
      </c>
      <c r="AL861" s="360" t="s">
        <v>3253</v>
      </c>
      <c r="AN861" s="180"/>
      <c r="AO861" s="180">
        <f>VLOOKUP(AL861,$A$879:$F$2635,6,FALSE)</f>
        <v>276</v>
      </c>
      <c r="AP861" s="179" t="s">
        <v>69</v>
      </c>
      <c r="AQ861" s="10">
        <f>AO861*1.1</f>
        <v>303.60000000000002</v>
      </c>
      <c r="AR861" s="10"/>
      <c r="AS861" s="233"/>
      <c r="AT861" s="179" t="s">
        <v>119</v>
      </c>
      <c r="AU861" s="360" t="s">
        <v>3465</v>
      </c>
      <c r="AW861" s="180"/>
      <c r="AX861" s="180">
        <f>VLOOKUP(AU861,$A$879:$F$2635,6,FALSE)</f>
        <v>78</v>
      </c>
      <c r="AY861" s="179" t="s">
        <v>69</v>
      </c>
      <c r="AZ861" s="10">
        <f>AX861*1.1</f>
        <v>85.800000000000011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VLOOKUP(BD861,$A$879:$F$2635,6,FALSE)</f>
        <v>29</v>
      </c>
      <c r="BH861" s="179" t="s">
        <v>69</v>
      </c>
      <c r="BI861" s="10">
        <f>BG861*1.1</f>
        <v>31.900000000000002</v>
      </c>
      <c r="BJ861" s="10"/>
      <c r="BK861" s="233"/>
      <c r="BL861" s="179" t="s">
        <v>119</v>
      </c>
      <c r="BM861" s="360" t="s">
        <v>3376</v>
      </c>
      <c r="BO861" s="180"/>
      <c r="BP861" s="180">
        <f>VLOOKUP(BM861,$A$879:$F$2635,6,FALSE)</f>
        <v>18</v>
      </c>
      <c r="BQ861" s="179" t="s">
        <v>69</v>
      </c>
      <c r="BR861" s="10">
        <f>BP861*1.1</f>
        <v>19.8</v>
      </c>
      <c r="BS861" s="10"/>
      <c r="BT861" s="233"/>
      <c r="BU861" s="179" t="s">
        <v>119</v>
      </c>
      <c r="BV861" s="360" t="s">
        <v>3135</v>
      </c>
      <c r="BX861" s="180"/>
      <c r="BY861" s="180">
        <f>VLOOKUP(BV861,$A$879:$F$2635,6,FALSE)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VLOOKUP(CE861,$A$879:$F$2635,6,FALSE)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3252</v>
      </c>
      <c r="CP861" s="180"/>
      <c r="CQ861" s="180">
        <f>VLOOKUP(CN861,$A$879:$F$2635,6,FALSE)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VLOOKUP(CW861,$A$879:$F$2635,6,FALSE)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3465</v>
      </c>
      <c r="DH861" s="180"/>
      <c r="DI861" s="180">
        <f>VLOOKUP(DF861,$A$879:$F$2635,6,FALSE)</f>
        <v>78</v>
      </c>
      <c r="DJ861" s="179" t="s">
        <v>69</v>
      </c>
      <c r="DK861" s="10">
        <f>DI861*1.1</f>
        <v>85.800000000000011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VLOOKUP(DO861,$A$879:$F$2635,6,FALSE)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VLOOKUP(DX861,$A$879:$F$2635,6,FALSE)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VLOOKUP(EG861,$A$879:$F$2635,6,FALSE)</f>
        <v>22</v>
      </c>
      <c r="EK861" s="179" t="s">
        <v>69</v>
      </c>
      <c r="EL861" s="10">
        <f>EJ861*1.1</f>
        <v>24.200000000000003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VLOOKUP(EP861,$A$879:$F$2635,6,FALSE)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VLOOKUP(EY861,$A$879:$F$2635,6,FALSE)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3376</v>
      </c>
      <c r="FJ861" s="180"/>
      <c r="FK861" s="180">
        <f>VLOOKUP(FH861,$A$879:$F$2635,6,FALSE)</f>
        <v>18</v>
      </c>
      <c r="FL861" s="179" t="s">
        <v>69</v>
      </c>
      <c r="FM861" s="10">
        <f>FK861*1.1</f>
        <v>19.8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VLOOKUP(FQ861,$A$879:$F$2635,6,FALSE)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VLOOKUP(FZ861,$A$879:$F$2635,6,FALSE)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VLOOKUP(GI861,$A$879:$F$2635,6,FALSE)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VLOOKUP(GR861,$A$879:$F$2635,6,FALSE)</f>
        <v>29</v>
      </c>
      <c r="GV861" s="179" t="s">
        <v>69</v>
      </c>
      <c r="GW861" s="10">
        <f>GU861*1.1</f>
        <v>31.900000000000002</v>
      </c>
      <c r="GX861" s="10"/>
      <c r="GY861" s="233"/>
      <c r="GZ861" s="179" t="s">
        <v>119</v>
      </c>
      <c r="HA861" s="360" t="s">
        <v>3147</v>
      </c>
      <c r="HC861" s="180"/>
      <c r="HD861" s="180">
        <f>VLOOKUP(HA861,$A$879:$F$2635,6,FALSE)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VLOOKUP(HJ861,$A$879:$F$2635,6,FALSE)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VLOOKUP(HS861,$A$879:$F$2635,6,FALSE)</f>
        <v>202</v>
      </c>
      <c r="HW861" s="179" t="s">
        <v>69</v>
      </c>
      <c r="HX861" s="10">
        <f>HV861*1.1</f>
        <v>222.20000000000002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VLOOKUP(IB861,$A$879:$F$2635,6,FALSE)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VLOOKUP(IK861,$A$879:$F$2635,6,FALSE)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VLOOKUP(IT861,$A$879:$F$2635,6,FALSE)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VLOOKUP(JC861,$A$879:$F$2635,6,FALSE)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3135</v>
      </c>
      <c r="JN861" s="180"/>
      <c r="JO861" s="180">
        <f>VLOOKUP(JL861,$A$879:$F$2635,6,FALSE)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3465</v>
      </c>
      <c r="JW861" s="180"/>
      <c r="JX861" s="180">
        <f>VLOOKUP(JU861,$A$879:$F$2635,6,FALSE)</f>
        <v>78</v>
      </c>
      <c r="JY861" s="179" t="s">
        <v>69</v>
      </c>
      <c r="JZ861" s="10">
        <f>JX861*1.1</f>
        <v>85.800000000000011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VLOOKUP(KD861,$A$879:$F$2635,6,FALSE)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VLOOKUP(KM861,$A$879:$F$2635,6,FALSE)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VLOOKUP(KV861,$A$879:$F$2635,6,FALSE)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VLOOKUP(LE861,$A$879:$F$2635,6,FALSE)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VLOOKUP(LN861,$A$879:$F$2635,6,FALSE)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VLOOKUP(LW861,$A$879:$F$2635,6,FALSE)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VLOOKUP(MF861,$A$879:$F$2635,6,FALSE)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VLOOKUP(MO861,$A$879:$F$2635,6,FALSE)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VLOOKUP(MX861,$A$879:$F$2635,6,FALSE)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VLOOKUP(NG861,$A$879:$F$2635,6,FALSE)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VLOOKUP(NP861,$A$879:$F$2635,6,FALSE)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0" t="s">
        <v>3112</v>
      </c>
      <c r="OA861" s="180"/>
      <c r="OB861" s="180">
        <f>VLOOKUP(NY861,$A$879:$F$2635,6,FALSE)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VLOOKUP(OH861,$A$879:$F$2635,6,FALSE)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3252</v>
      </c>
      <c r="OS861" s="180"/>
      <c r="OT861" s="180">
        <f>VLOOKUP(OQ861,$A$879:$F$2635,6,FALSE)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3322</v>
      </c>
      <c r="PB861" s="180"/>
      <c r="PC861" s="180">
        <f>VLOOKUP(OZ861,$A$879:$F$2635,6,FALSE)</f>
        <v>20</v>
      </c>
      <c r="PD861" s="179" t="s">
        <v>69</v>
      </c>
      <c r="PE861" s="10">
        <f>PC861*1.1</f>
        <v>22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VLOOKUP(PI861,$A$879:$F$2635,6,FALSE)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2656</v>
      </c>
      <c r="PT861" s="180"/>
      <c r="PU861" s="180">
        <f>VLOOKUP(PR861,$A$879:$F$2635,6,FALSE)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VLOOKUP(QA861,$A$879:$F$2635,6,FALSE)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VLOOKUP(QJ861,$A$879:$F$2635,6,FALSE)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VLOOKUP(QS861,$A$879:$F$2635,6,FALSE)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VLOOKUP(RB861,$A$879:$F$2635,6,FALSE)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VLOOKUP(RK861,$A$879:$F$2635,6,FALSE)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VLOOKUP(RT861,$A$879:$F$2635,6,FALSE)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VLOOKUP(SC861,$A$879:$F$2635,6,FALSE)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3252</v>
      </c>
      <c r="SN861" s="180"/>
      <c r="SO861" s="180">
        <f>VLOOKUP(SL861,$A$879:$F$2635,6,FALSE)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3135</v>
      </c>
      <c r="SW861" s="180"/>
      <c r="SX861" s="180">
        <f>VLOOKUP(SU861,$A$879:$F$2635,6,FALSE)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VLOOKUP(TD861,$A$879:$F$2635,6,FALSE)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VLOOKUP(TM861,$A$879:$F$2635,6,FALSE)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VLOOKUP(TV861,$A$879:$F$2635,6,FALSE)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VLOOKUP(UE861,$A$879:$F$2635,6,FALSE)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VLOOKUP(UN861,$A$879:$F$2635,6,FALSE)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VLOOKUP(UW861,$A$879:$F$2635,6,FALSE)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VLOOKUP(VF861,$A$879:$F$2635,6,FALSE)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VLOOKUP(VO861,$A$879:$F$2635,6,FALSE)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VLOOKUP(VX861,$A$879:$F$2635,6,FALSE)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3135</v>
      </c>
      <c r="WI861" s="180"/>
      <c r="WJ861" s="180">
        <f>VLOOKUP(WG861,$A$879:$F$2635,6,FALSE)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VLOOKUP(WP861,$A$879:$F$2635,6,FALSE)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VLOOKUP(WY861,$A$879:$F$2635,6,FALSE)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0" t="s">
        <v>3465</v>
      </c>
      <c r="XJ861" s="180"/>
      <c r="XK861" s="180">
        <f>VLOOKUP(XH861,$A$879:$F$2635,6,FALSE)</f>
        <v>78</v>
      </c>
      <c r="XL861" s="179" t="s">
        <v>69</v>
      </c>
      <c r="XM861" s="10">
        <f>XK861*1.1</f>
        <v>85.800000000000011</v>
      </c>
      <c r="XO861" s="239"/>
      <c r="XP861" s="179" t="s">
        <v>119</v>
      </c>
      <c r="XQ861" s="360" t="s">
        <v>2117</v>
      </c>
      <c r="XS861" s="180"/>
      <c r="XT861" s="180">
        <f>VLOOKUP(XQ861,$A$879:$F$2635,6,FALSE)</f>
        <v>41</v>
      </c>
      <c r="XU861" s="179" t="s">
        <v>69</v>
      </c>
      <c r="XV861" s="10">
        <f>XT861*1.1</f>
        <v>45.1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VLOOKUP(XZ861,$A$879:$F$2635,6,FALSE)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VLOOKUP(YI861,$A$879:$F$2635,6,FALSE)</f>
        <v>202</v>
      </c>
      <c r="YM861" s="179" t="s">
        <v>69</v>
      </c>
      <c r="YN861" s="10">
        <f>YL861*1.1</f>
        <v>222.20000000000002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VLOOKUP(YR861,$A$879:$F$2635,6,FALSE)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VLOOKUP(ZA861,$A$879:$F$2635,6,FALSE)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VLOOKUP(ZJ861,$A$879:$F$2635,6,FALSE)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VLOOKUP(ZS861,$A$879:$F$2635,6,FALSE)</f>
        <v>22</v>
      </c>
      <c r="ZW861" s="179" t="s">
        <v>69</v>
      </c>
      <c r="ZX861" s="10">
        <f>ZV861*1.1</f>
        <v>24.200000000000003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VLOOKUP(AAB861,$A$879:$F$2635,6,FALSE)</f>
        <v>19</v>
      </c>
      <c r="AAF861" s="179" t="s">
        <v>69</v>
      </c>
      <c r="AAG861" s="10">
        <f>AAE861*1.1</f>
        <v>20.900000000000002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VLOOKUP(AAK861,$A$879:$F$2635,6,FALSE)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VLOOKUP(AAT861,$A$879:$F$2635,6,FALSE)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VLOOKUP(ABC861,$A$879:$F$2635,6,FALSE)</f>
        <v>41</v>
      </c>
      <c r="ABG861" s="179" t="s">
        <v>69</v>
      </c>
      <c r="ABH861" s="10">
        <f>ABF861*1.1</f>
        <v>45.1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VLOOKUP(ABL861,$A$879:$F$2635,6,FALSE)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VLOOKUP(ABU861,$A$879:$F$2635,6,FALSE)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VLOOKUP(ACD861,$A$879:$F$2635,6,FALSE)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VLOOKUP(ACM861,$A$879:$F$2635,6,FALSE)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VLOOKUP(ACV861,$A$879:$F$2635,6,FALSE)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VLOOKUP(ADE861,$A$879:$F$2635,6,FALSE)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VLOOKUP(ADN861,$A$879:$F$2635,6,FALSE)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3252</v>
      </c>
      <c r="ADY861" s="180"/>
      <c r="ADZ861" s="180">
        <f>VLOOKUP(ADW861,$A$879:$F$2635,6,FALSE)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VLOOKUP(AEF861,$A$879:$F$2635,6,FALSE)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VLOOKUP(AEO861,$A$879:$F$2635,6,FALSE)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VLOOKUP(AEX861,$A$879:$F$2635,6,FALSE)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VLOOKUP(AFG861,$A$879:$F$2635,6,FALSE)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VLOOKUP(AFP861,$A$879:$F$2635,6,FALSE)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VLOOKUP(AFY861,$A$879:$F$2635,6,FALSE)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VLOOKUP(AGH861,$A$879:$F$2635,6,FALSE)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3297</v>
      </c>
      <c r="AGS861" s="180"/>
      <c r="AGT861" s="180">
        <f>VLOOKUP(AGQ861,$A$879:$F$2635,6,FALSE)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VLOOKUP(AGZ861,$A$879:$F$2635,6,FALSE)</f>
        <v>29</v>
      </c>
      <c r="AHD861" s="179" t="s">
        <v>69</v>
      </c>
      <c r="AHE861" s="10">
        <f>AHC861*1.1</f>
        <v>31.900000000000002</v>
      </c>
      <c r="AHF861" s="10"/>
      <c r="AHG861" s="239"/>
      <c r="AHH861" s="179" t="s">
        <v>119</v>
      </c>
      <c r="AHI861" s="439" t="s">
        <v>3112</v>
      </c>
      <c r="AHK861" s="180"/>
      <c r="AHL861" s="180">
        <f>VLOOKUP(AHI861,$A$879:$F$2635,6,FALSE)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VLOOKUP(AHR861,$A$879:$F$2635,6,FALSE)</f>
        <v>202</v>
      </c>
      <c r="AHV861" s="179" t="s">
        <v>69</v>
      </c>
      <c r="AHW861" s="10">
        <f>AHU861*1.1</f>
        <v>222.20000000000002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VLOOKUP(AIA861,$A$879:$F$2635,6,FALSE)</f>
        <v>202</v>
      </c>
      <c r="AIE861" s="179" t="s">
        <v>69</v>
      </c>
      <c r="AIF861" s="10">
        <f>AID861*1.1</f>
        <v>222.20000000000002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VLOOKUP(AIJ861,$A$879:$F$2635,6,FALSE)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3465</v>
      </c>
      <c r="AIU861" s="180"/>
      <c r="AIV861" s="180">
        <f>VLOOKUP(AIS861,$A$879:$F$2635,6,FALSE)</f>
        <v>78</v>
      </c>
      <c r="AIW861" s="179" t="s">
        <v>69</v>
      </c>
      <c r="AIX861" s="10">
        <f>AIV861*1.1</f>
        <v>85.800000000000011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VLOOKUP(AJB861,$A$879:$F$2635,6,FALSE)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3334</v>
      </c>
      <c r="AJM861" s="180"/>
      <c r="AJN861" s="180">
        <f>VLOOKUP(AJK861,$A$879:$F$2635,6,FALSE)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6" t="s">
        <v>3135</v>
      </c>
      <c r="AJV861" s="180"/>
      <c r="AJW861" s="180">
        <f>VLOOKUP(AJT861,$A$879:$F$2635,6,FALSE)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VLOOKUP(AKC861,$A$879:$F$2635,6,FALSE)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3334</v>
      </c>
      <c r="AKN861" s="180"/>
      <c r="AKO861" s="180">
        <f>VLOOKUP(AKL861,$A$879:$F$2635,6,FALSE)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VLOOKUP(AKU861,$A$879:$F$2635,6,FALSE)</f>
        <v>19</v>
      </c>
      <c r="AKY861" s="179" t="s">
        <v>69</v>
      </c>
      <c r="AKZ861" s="10">
        <f>AKX861*1.1</f>
        <v>20.900000000000002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VLOOKUP(ALD861,$A$879:$F$2635,6,FALSE)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VLOOKUP(ALM861,$A$879:$F$2635,6,FALSE)</f>
        <v>202</v>
      </c>
      <c r="ALQ861" s="179" t="s">
        <v>69</v>
      </c>
      <c r="ALR861" s="10">
        <f>ALP861*1.1</f>
        <v>222.20000000000002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VLOOKUP(ALV861,$A$879:$F$2635,6,FALSE)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2" t="s">
        <v>3135</v>
      </c>
      <c r="AMG861" s="180"/>
      <c r="AMH861" s="180">
        <f>VLOOKUP(AME861,$A$879:$F$2635,6,FALSE)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VLOOKUP(AMN861,$A$879:$F$2635,6,FALSE)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VLOOKUP(AMW861,$A$879:$F$2635,6,FALSE)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3465</v>
      </c>
      <c r="ANH861" s="180"/>
      <c r="ANI861" s="180">
        <f>VLOOKUP(ANF861,$A$879:$F$2635,6,FALSE)</f>
        <v>78</v>
      </c>
      <c r="ANJ861" s="179" t="s">
        <v>69</v>
      </c>
      <c r="ANK861" s="10">
        <f>ANI861*1.1</f>
        <v>85.800000000000011</v>
      </c>
      <c r="ANL861" s="10"/>
      <c r="ANM861" s="239"/>
      <c r="ANN861" s="179" t="s">
        <v>119</v>
      </c>
      <c r="ANO861" s="370" t="s">
        <v>3256</v>
      </c>
      <c r="ANQ861" s="180"/>
      <c r="ANR861" s="180">
        <f>VLOOKUP(ANO861,$A$879:$F$2635,6,FALSE)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VLOOKUP(ANX861,$A$879:$F$2635,6,FALSE)</f>
        <v>82</v>
      </c>
      <c r="AOB861" s="179" t="s">
        <v>69</v>
      </c>
      <c r="AOC861" s="10">
        <f>AOA861*1.1</f>
        <v>90.2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VLOOKUP(AOG861,$A$879:$F$2635,6,FALSE)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VLOOKUP(AOP861,$A$879:$F$2635,6,FALSE)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VLOOKUP(AOY861,$A$879:$F$2635,6,FALSE)</f>
        <v>82</v>
      </c>
      <c r="APC861" s="179" t="s">
        <v>69</v>
      </c>
      <c r="APD861" s="10">
        <f>APB861*1.1</f>
        <v>90.2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VLOOKUP(APH861,$A$879:$F$2635,6,FALSE)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VLOOKUP(APQ861,$A$879:$F$2635,6,FALSE)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VLOOKUP(APZ861,$A$879:$F$2635,6,FALSE)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0" t="s">
        <v>3116</v>
      </c>
      <c r="AQK861" s="180"/>
      <c r="AQL861" s="180">
        <f>VLOOKUP(AQI861,$A$879:$F$2635,6,FALSE)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VLOOKUP(AQR861,$A$879:$F$2635,6,FALSE)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VLOOKUP(ARA861,$A$879:$F$2635,6,FALSE)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VLOOKUP(ARJ861,$A$879:$F$2635,6,FALSE)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VLOOKUP(ARS861,$A$879:$F$2635,6,FALSE)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VLOOKUP(ASB861,$A$879:$F$2635,6,FALSE)</f>
        <v>43</v>
      </c>
      <c r="ASF861" s="179" t="s">
        <v>69</v>
      </c>
      <c r="ASG861" s="10">
        <f>ASE861*1.1</f>
        <v>47.300000000000004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VLOOKUP(ASK861,$A$879:$F$2635,6,FALSE)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3112</v>
      </c>
      <c r="ASV861" s="180"/>
      <c r="ASW861" s="180">
        <f>VLOOKUP(AST861,$A$879:$F$2635,6,FALSE)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VLOOKUP(ATC861,$A$879:$F$2635,6,FALSE)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VLOOKUP(ATL861,$A$879:$F$2635,6,FALSE)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VLOOKUP(ATU861,$A$879:$F$2635,6,FALSE)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VLOOKUP(AUD861,$A$879:$F$2635,6,FALSE)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VLOOKUP(AUM861,$A$879:$F$2635,6,FALSE)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VLOOKUP(AUV861,$A$879:$F$2635,6,FALSE)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VLOOKUP(AVE861,$A$879:$F$2635,6,FALSE)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VLOOKUP(AVN861,$A$879:$F$2635,6,FALSE)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VLOOKUP(AVW861,$A$879:$F$2635,6,FALSE)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VLOOKUP(AWF861,$A$879:$F$2635,6,FALSE)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VLOOKUP(AWO861,$A$879:$F$2635,6,FALSE)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VLOOKUP(AWX861,$A$879:$F$2635,6,FALSE)</f>
        <v>202</v>
      </c>
      <c r="AXB861" s="179" t="s">
        <v>69</v>
      </c>
      <c r="AXC861" s="10">
        <f>AXA861*1.1</f>
        <v>222.20000000000002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VLOOKUP(AXG861,$A$879:$F$2635,6,FALSE)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VLOOKUP(AXP861,$A$879:$F$2635,6,FALSE)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VLOOKUP(AXY861,$A$879:$F$2635,6,FALSE)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VLOOKUP(AYH861,$A$879:$F$2635,6,FALSE)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VLOOKUP(AYQ861,$A$879:$F$2635,6,FALSE)</f>
        <v>202</v>
      </c>
      <c r="AYU861" s="179" t="s">
        <v>69</v>
      </c>
      <c r="AYV861" s="10">
        <f>AYT861*1.1</f>
        <v>222.20000000000002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VLOOKUP(AYZ861,$A$879:$F$2635,6,FALSE)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VLOOKUP(AZI861,$A$879:$F$2635,6,FALSE)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VLOOKUP(AZR861,$A$879:$F$2635,6,FALSE)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3376</v>
      </c>
      <c r="BAC861" s="180"/>
      <c r="BAD861" s="180">
        <f>VLOOKUP(BAA861,$A$879:$F$2635,6,FALSE)</f>
        <v>18</v>
      </c>
      <c r="BAE861" s="179" t="s">
        <v>69</v>
      </c>
      <c r="BAF861" s="10">
        <f>BAD861*1.1</f>
        <v>19.8</v>
      </c>
      <c r="BAG861" s="10"/>
      <c r="BAH861" s="239"/>
      <c r="BAI861" s="179" t="s">
        <v>119</v>
      </c>
      <c r="BAJ861" s="439" t="s">
        <v>3334</v>
      </c>
      <c r="BAL861" s="180"/>
      <c r="BAM861" s="180">
        <f>VLOOKUP(BAJ861,$A$879:$F$2635,6,FALSE)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VLOOKUP(BAS861,$A$879:$F$2635,6,FALSE)</f>
        <v>22</v>
      </c>
      <c r="BAW861" s="179" t="s">
        <v>69</v>
      </c>
      <c r="BAX861" s="10">
        <f>BAV861*1.1</f>
        <v>24.200000000000003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VLOOKUP(BBB861,$A$879:$F$2635,6,FALSE)</f>
        <v>28</v>
      </c>
      <c r="BBF861" s="179" t="s">
        <v>69</v>
      </c>
      <c r="BBG861" s="10">
        <f>BBE861*1.1</f>
        <v>30.800000000000004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VLOOKUP(BBK861,$A$879:$F$2635,6,FALSE)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VLOOKUP(BBT861,$A$879:$F$2635,6,FALSE)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VLOOKUP(BCC861,$A$879:$F$2635,6,FALSE)</f>
        <v>22</v>
      </c>
      <c r="BCG861" s="179" t="s">
        <v>69</v>
      </c>
      <c r="BCH861" s="10">
        <f>BCF861*1.1</f>
        <v>24.200000000000003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VLOOKUP(BCL861,$A$879:$F$2635,6,FALSE)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VLOOKUP(BCU861,$A$879:$F$2635,6,FALSE)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VLOOKUP(BDD861,$A$879:$F$2635,6,FALSE)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VLOOKUP(BDM861,$A$879:$F$2635,6,FALSE)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VLOOKUP(BDV861,$A$879:$F$2635,6,FALSE)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3135</v>
      </c>
      <c r="BEG861" s="180"/>
      <c r="BEH861" s="180">
        <f>VLOOKUP(BEE861,$A$879:$F$2635,6,FALSE)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VLOOKUP(BEN861,$A$879:$F$2635,6,FALSE)</f>
        <v>41</v>
      </c>
      <c r="BER861" s="179" t="s">
        <v>69</v>
      </c>
      <c r="BES861" s="10">
        <f>BEQ861*1.1</f>
        <v>45.1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VLOOKUP(BEW861,$A$879:$F$2635,6,FALSE)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VLOOKUP(BFF861,$A$879:$F$2635,6,FALSE)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VLOOKUP(BFO861,$A$879:$F$2635,6,FALSE)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VLOOKUP(BFX861,$A$879:$F$2635,6,FALSE)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VLOOKUP(BGG861,$A$879:$F$2635,6,FALSE)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VLOOKUP(BGP861,$A$879:$F$2635,6,FALSE)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VLOOKUP(BGY861,$A$879:$F$2635,6,FALSE)</f>
        <v>24</v>
      </c>
      <c r="BHC861" s="179" t="s">
        <v>69</v>
      </c>
      <c r="BHD861" s="10">
        <f>BHB861*1.1</f>
        <v>26.400000000000002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780.3</v>
      </c>
      <c r="I862" s="233"/>
      <c r="J862" s="179"/>
      <c r="K862" s="436"/>
      <c r="M862" s="179"/>
      <c r="N862" s="179"/>
      <c r="O862" s="179"/>
      <c r="P862" s="10"/>
      <c r="Q862" s="10">
        <f>SUM(P857:P861)</f>
        <v>638.20000000000005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1051.3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948.9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711.09999999999991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519.19999999999993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832.15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1053.3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578.70000000000005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466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763.4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565.29999999999995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612.79999999999995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800.8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850.40000000000009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490.3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426.2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921.7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762.3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501.09999999999991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464.3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1026.9000000000001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392.20000000000005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666.7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254.2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385.59999999999997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194.8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775.8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568.59999999999991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590.30000000000007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747.90000000000009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774.09999999999991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221.70000000000002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664.9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1085.0999999999999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275.7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175.7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954.99999999999989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145.80000000000001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514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254.60000000000002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292.60000000000002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200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188.8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442.30000000000007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598.4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565.5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447.9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890.1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499.8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69.599999999999994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39.9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322.90000000000003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571.20000000000005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275.7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180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801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86.1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352.3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805.30000000000007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61.7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593.30000000000007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161.39999999999998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115.9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174.79999999999998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871.90000000000009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113.6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1137.3499999999999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661.09999999999991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405.29999999999995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769.2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602.70000000000005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363.4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728.59999999999991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565.29999999999995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822.5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360.09999999999997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479.6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451.6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464.2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297.60000000000002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293.3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662.3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591.6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562.79999999999995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822.15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489.90000000000003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288.8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524.6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124.60000000000001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475.09999999999997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240.40000000000003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71.899999999999991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152.5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446.4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238.2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373.1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575.6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276.89999999999998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460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331.2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206.49999999999997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138.9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602.5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476.7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667.09999999999991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518.29999999999995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159.10000000000002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592.29999999999995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437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451.5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453.4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204.4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100.5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298.3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140.9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43.6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264.70000000000005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159.4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VLOOKUP(B863,$A$879:$F$2635,6,FALSE)</f>
        <v>142</v>
      </c>
      <c r="F863" s="179" t="s">
        <v>61</v>
      </c>
      <c r="G863" s="10">
        <f>E863*1.5*D863</f>
        <v>213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VLOOKUP(K863,$A$879:$F$2635,6,FALSE)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VLOOKUP(T863,$A$879:$F$2635,6,FALSE)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VLOOKUP(AC863,$A$879:$F$2635,6,FALSE)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VLOOKUP(AL863,$A$879:$F$2635,6,FALSE)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VLOOKUP(AU863,$A$879:$F$2635,6,FALSE)</f>
        <v>142</v>
      </c>
      <c r="AY863" s="179" t="s">
        <v>61</v>
      </c>
      <c r="AZ863" s="10">
        <f>AX863*1.5*AW863</f>
        <v>213</v>
      </c>
      <c r="BA863" s="10"/>
      <c r="BB863" s="233"/>
      <c r="BC863" s="179" t="s">
        <v>120</v>
      </c>
      <c r="BD863" s="360" t="s">
        <v>3339</v>
      </c>
      <c r="BF863" s="248">
        <f>IF(BE863="Kopman",2.2,1)</f>
        <v>1</v>
      </c>
      <c r="BG863" s="180">
        <f>VLOOKUP(BD863,$A$879:$F$2635,6,FALSE)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VLOOKUP(BM863,$A$879:$F$2635,6,FALSE)</f>
        <v>142</v>
      </c>
      <c r="BQ863" s="179" t="s">
        <v>61</v>
      </c>
      <c r="BR863" s="10">
        <f>BP863*1.5*BO863</f>
        <v>213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VLOOKUP(BV863,$A$879:$F$2635,6,FALSE)</f>
        <v>142</v>
      </c>
      <c r="BZ863" s="179" t="s">
        <v>61</v>
      </c>
      <c r="CA863" s="10">
        <f>BY863*1.5*BX863</f>
        <v>213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VLOOKUP(CE863,$A$879:$F$2635,6,FALSE)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0" t="s">
        <v>3339</v>
      </c>
      <c r="CP863" s="248">
        <f>IF(CO863="Kopman",2.2,1)</f>
        <v>1</v>
      </c>
      <c r="CQ863" s="180">
        <f>VLOOKUP(CN863,$A$879:$F$2635,6,FALSE)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VLOOKUP(CW863,$A$879:$F$2635,6,FALSE)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3499</v>
      </c>
      <c r="DH863" s="248">
        <f>IF(DG863="Kopman",2.2,1)</f>
        <v>1</v>
      </c>
      <c r="DI863" s="180">
        <f>VLOOKUP(DF863,$A$879:$F$2635,6,FALSE)</f>
        <v>210</v>
      </c>
      <c r="DJ863" s="179" t="s">
        <v>61</v>
      </c>
      <c r="DK863" s="10">
        <f>DI863*1.5*DH863</f>
        <v>315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VLOOKUP(DO863,$A$879:$F$2635,6,FALSE)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3499</v>
      </c>
      <c r="DZ863" s="248">
        <f>IF(DY863="Kopman",2.2,1)</f>
        <v>1</v>
      </c>
      <c r="EA863" s="180">
        <f>VLOOKUP(DX863,$A$879:$F$2635,6,FALSE)</f>
        <v>210</v>
      </c>
      <c r="EB863" s="179" t="s">
        <v>61</v>
      </c>
      <c r="EC863" s="10">
        <f>EA863*1.5*DZ863</f>
        <v>315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VLOOKUP(EG863,$A$879:$F$2635,6,FALSE)</f>
        <v>142</v>
      </c>
      <c r="EK863" s="179" t="s">
        <v>61</v>
      </c>
      <c r="EL863" s="10">
        <f>EJ863*1.5*EI863</f>
        <v>213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VLOOKUP(EP863,$A$879:$F$2635,6,FALSE)</f>
        <v>142</v>
      </c>
      <c r="ET863" s="179" t="s">
        <v>61</v>
      </c>
      <c r="EU863" s="10">
        <f>ES863*1.5*ER863</f>
        <v>213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VLOOKUP(EY863,$A$879:$F$2635,6,FALSE)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VLOOKUP(FH863,$A$879:$F$2635,6,FALSE)</f>
        <v>142</v>
      </c>
      <c r="FL863" s="179" t="s">
        <v>61</v>
      </c>
      <c r="FM863" s="10">
        <f>FK863*1.5*FJ863</f>
        <v>213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VLOOKUP(FQ863,$A$879:$F$2635,6,FALSE)</f>
        <v>142</v>
      </c>
      <c r="FU863" s="179" t="s">
        <v>61</v>
      </c>
      <c r="FV863" s="10">
        <f>FT863*1.5*FS863</f>
        <v>213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VLOOKUP(FZ863,$A$879:$F$2635,6,FALSE)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VLOOKUP(GI863,$A$879:$F$2635,6,FALSE)</f>
        <v>142</v>
      </c>
      <c r="GM863" s="179" t="s">
        <v>61</v>
      </c>
      <c r="GN863" s="10">
        <f>GL863*1.5*GK863</f>
        <v>213</v>
      </c>
      <c r="GO863" s="10"/>
      <c r="GP863" s="233"/>
      <c r="GQ863" s="179" t="s">
        <v>120</v>
      </c>
      <c r="GR863" s="360" t="s">
        <v>3339</v>
      </c>
      <c r="GT863" s="248">
        <f>IF(GS863="Kopman",2.2,1)</f>
        <v>1</v>
      </c>
      <c r="GU863" s="180">
        <f>VLOOKUP(GR863,$A$879:$F$2635,6,FALSE)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VLOOKUP(HA863,$A$879:$F$2635,6,FALSE)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3339</v>
      </c>
      <c r="HK863" s="14" t="s">
        <v>1662</v>
      </c>
      <c r="HL863" s="248">
        <f>IF(HK863="Kopman",2.2,1)</f>
        <v>2.2000000000000002</v>
      </c>
      <c r="HM863" s="180">
        <f>VLOOKUP(HJ863,$A$879:$F$2635,6,FALSE)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3339</v>
      </c>
      <c r="HU863" s="248">
        <f>IF(HT863="Kopman",2.2,1)</f>
        <v>1</v>
      </c>
      <c r="HV863" s="180">
        <f>VLOOKUP(HS863,$A$879:$F$2635,6,FALSE)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VLOOKUP(IB863,$A$879:$F$2635,6,FALSE)</f>
        <v>142</v>
      </c>
      <c r="IF863" s="179" t="s">
        <v>61</v>
      </c>
      <c r="IG863" s="10">
        <f>IE863*1.5*ID863</f>
        <v>213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VLOOKUP(IK863,$A$879:$F$2635,6,FALSE)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VLOOKUP(IT863,$A$879:$F$2635,6,FALSE)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3492</v>
      </c>
      <c r="JE863" s="248">
        <f>IF(JD863="Kopman",2.2,1)</f>
        <v>1</v>
      </c>
      <c r="JF863" s="180">
        <f>VLOOKUP(JC863,$A$879:$F$2635,6,FALSE)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VLOOKUP(JL863,$A$879:$F$2635,6,FALSE)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VLOOKUP(JU863,$A$879:$F$2635,6,FALSE)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VLOOKUP(KD863,$A$879:$F$2635,6,FALSE)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VLOOKUP(KM863,$A$879:$F$2635,6,FALSE)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3339</v>
      </c>
      <c r="KX863" s="248">
        <f>IF(KW863="Kopman",2.2,1)</f>
        <v>1</v>
      </c>
      <c r="KY863" s="180">
        <f>VLOOKUP(KV863,$A$879:$F$2635,6,FALSE)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VLOOKUP(LE863,$A$879:$F$2635,6,FALSE)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VLOOKUP(LN863,$A$879:$F$2635,6,FALSE)</f>
        <v>142</v>
      </c>
      <c r="LR863" s="179" t="s">
        <v>61</v>
      </c>
      <c r="LS863" s="10">
        <f>LQ863*1.5*LP863</f>
        <v>213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VLOOKUP(LW863,$A$879:$F$2635,6,FALSE)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3339</v>
      </c>
      <c r="MH863" s="248">
        <f>IF(MG863="Kopman",2.2,1)</f>
        <v>1</v>
      </c>
      <c r="MI863" s="180">
        <f>VLOOKUP(MF863,$A$879:$F$2635,6,FALSE)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VLOOKUP(MO863,$A$879:$F$2635,6,FALSE)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VLOOKUP(MX863,$A$879:$F$2635,6,FALSE)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VLOOKUP(NG863,$A$879:$F$2635,6,FALSE)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0" t="s">
        <v>3499</v>
      </c>
      <c r="NR863" s="248">
        <f>IF(NQ863="Kopman",2.2,1)</f>
        <v>1</v>
      </c>
      <c r="NS863" s="180">
        <f>VLOOKUP(NP863,$A$879:$F$2635,6,FALSE)</f>
        <v>210</v>
      </c>
      <c r="NT863" s="179" t="s">
        <v>61</v>
      </c>
      <c r="NU863" s="10">
        <f>NS863*1.5*NR863</f>
        <v>315</v>
      </c>
      <c r="NV863" s="10"/>
      <c r="NW863" s="233"/>
      <c r="NX863" s="179" t="s">
        <v>120</v>
      </c>
      <c r="NY863" s="361" t="s">
        <v>3499</v>
      </c>
      <c r="NZ863" s="14" t="s">
        <v>1662</v>
      </c>
      <c r="OA863" s="248">
        <f>IF(NZ863="Kopman",2.2,1)</f>
        <v>2.2000000000000002</v>
      </c>
      <c r="OB863" s="180">
        <f>VLOOKUP(NY863,$A$879:$F$2635,6,FALSE)</f>
        <v>210</v>
      </c>
      <c r="OC863" s="179" t="s">
        <v>61</v>
      </c>
      <c r="OD863" s="10">
        <f>OB863*1.5*OA863</f>
        <v>693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VLOOKUP(OH863,$A$879:$F$2635,6,FALSE)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VLOOKUP(OQ863,$A$879:$F$2635,6,FALSE)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VLOOKUP(OZ863,$A$879:$F$2635,6,FALSE)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VLOOKUP(PI863,$A$879:$F$2635,6,FALSE)</f>
        <v>142</v>
      </c>
      <c r="PM863" s="179" t="s">
        <v>61</v>
      </c>
      <c r="PN863" s="10">
        <f>PL863*1.5*PK863</f>
        <v>213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VLOOKUP(PR863,$A$879:$F$2635,6,FALSE)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VLOOKUP(QA863,$A$879:$F$2635,6,FALSE)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VLOOKUP(QJ863,$A$879:$F$2635,6,FALSE)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3180</v>
      </c>
      <c r="QU863" s="248">
        <f>IF(QT863="Kopman",2.2,1)</f>
        <v>1</v>
      </c>
      <c r="QV863" s="180">
        <f>VLOOKUP(QS863,$A$879:$F$2635,6,FALSE)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VLOOKUP(RB863,$A$879:$F$2635,6,FALSE)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3499</v>
      </c>
      <c r="RM863" s="248">
        <f>IF(RL863="Kopman",2.2,1)</f>
        <v>1</v>
      </c>
      <c r="RN863" s="180">
        <f>VLOOKUP(RK863,$A$879:$F$2635,6,FALSE)</f>
        <v>210</v>
      </c>
      <c r="RO863" s="179" t="s">
        <v>61</v>
      </c>
      <c r="RP863" s="10">
        <f>RN863*1.5*RM863</f>
        <v>315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VLOOKUP(RT863,$A$879:$F$2635,6,FALSE)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3461</v>
      </c>
      <c r="SE863" s="248">
        <f>IF(SD863="Kopman",2.2,1)</f>
        <v>1</v>
      </c>
      <c r="SF863" s="180">
        <f>VLOOKUP(SC863,$A$879:$F$2635,6,FALSE)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2659</v>
      </c>
      <c r="SN863" s="248">
        <f>IF(SM863="Kopman",2.2,1)</f>
        <v>1</v>
      </c>
      <c r="SO863" s="180">
        <f>VLOOKUP(SL863,$A$879:$F$2635,6,FALSE)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3339</v>
      </c>
      <c r="SW863" s="248">
        <f>IF(SV863="Kopman",2.2,1)</f>
        <v>1</v>
      </c>
      <c r="SX863" s="180">
        <f>VLOOKUP(SU863,$A$879:$F$2635,6,FALSE)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VLOOKUP(TD863,$A$879:$F$2635,6,FALSE)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2661</v>
      </c>
      <c r="TO863" s="248">
        <f>IF(TN863="Kopman",2.2,1)</f>
        <v>1</v>
      </c>
      <c r="TP863" s="180">
        <f>VLOOKUP(TM863,$A$879:$F$2635,6,FALSE)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3170</v>
      </c>
      <c r="TX863" s="248">
        <f>IF(TW863="Kopman",2.2,1)</f>
        <v>1</v>
      </c>
      <c r="TY863" s="180">
        <f>VLOOKUP(TV863,$A$879:$F$2635,6,FALSE)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3352</v>
      </c>
      <c r="UG863" s="248">
        <f>IF(UF863="Kopman",2.2,1)</f>
        <v>1</v>
      </c>
      <c r="UH863" s="180">
        <f>VLOOKUP(UE863,$A$879:$F$2635,6,FALSE)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VLOOKUP(UN863,$A$879:$F$2635,6,FALSE)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2655</v>
      </c>
      <c r="UY863" s="248">
        <f>IF(UX863="Kopman",2.2,1)</f>
        <v>1</v>
      </c>
      <c r="UZ863" s="180">
        <f>VLOOKUP(UW863,$A$879:$F$2635,6,FALSE)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VLOOKUP(VF863,$A$879:$F$2635,6,FALSE)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VLOOKUP(VO863,$A$879:$F$2635,6,FALSE)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VLOOKUP(VX863,$A$879:$F$2635,6,FALSE)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2659</v>
      </c>
      <c r="WI863" s="248">
        <f>IF(WH863="Kopman",2.2,1)</f>
        <v>1</v>
      </c>
      <c r="WJ863" s="180">
        <f>VLOOKUP(WG863,$A$879:$F$2635,6,FALSE)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VLOOKUP(WP863,$A$879:$F$2635,6,FALSE)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0" t="s">
        <v>3499</v>
      </c>
      <c r="XA863" s="248">
        <f>IF(WZ863="Kopman",2.2,1)</f>
        <v>1</v>
      </c>
      <c r="XB863" s="180">
        <f>VLOOKUP(WY863,$A$879:$F$2635,6,FALSE)</f>
        <v>210</v>
      </c>
      <c r="XC863" s="179" t="s">
        <v>61</v>
      </c>
      <c r="XD863" s="10">
        <f>XB863*1.5*XA863</f>
        <v>315</v>
      </c>
      <c r="XF863" s="239"/>
      <c r="XG863" s="179" t="s">
        <v>120</v>
      </c>
      <c r="XH863" s="370" t="s">
        <v>2659</v>
      </c>
      <c r="XJ863" s="248">
        <f>IF(XI863="Kopman",2.2,1)</f>
        <v>1</v>
      </c>
      <c r="XK863" s="180">
        <f>VLOOKUP(XH863,$A$879:$F$2635,6,FALSE)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VLOOKUP(XQ863,$A$879:$F$2635,6,FALSE)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VLOOKUP(XZ863,$A$879:$F$2635,6,FALSE)</f>
        <v>142</v>
      </c>
      <c r="YD863" s="179" t="s">
        <v>61</v>
      </c>
      <c r="YE863" s="10">
        <f>YC863*1.5*YB863</f>
        <v>213</v>
      </c>
      <c r="YG863" s="239"/>
      <c r="YH863" s="179" t="s">
        <v>120</v>
      </c>
      <c r="YI863" s="360" t="s">
        <v>2659</v>
      </c>
      <c r="YK863" s="248">
        <f>IF(YJ863="Kopman",2.2,1)</f>
        <v>1</v>
      </c>
      <c r="YL863" s="180">
        <f>VLOOKUP(YI863,$A$879:$F$2635,6,FALSE)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VLOOKUP(YR863,$A$879:$F$2635,6,FALSE)</f>
        <v>142</v>
      </c>
      <c r="YV863" s="179" t="s">
        <v>61</v>
      </c>
      <c r="YW863" s="10">
        <f>YU863*1.5*YT863</f>
        <v>213</v>
      </c>
      <c r="YY863" s="239"/>
      <c r="YZ863" s="179" t="s">
        <v>120</v>
      </c>
      <c r="ZA863" s="360" t="s">
        <v>2655</v>
      </c>
      <c r="ZC863" s="248">
        <f>IF(ZB863="Kopman",2.2,1)</f>
        <v>1</v>
      </c>
      <c r="ZD863" s="180">
        <f>VLOOKUP(ZA863,$A$879:$F$2635,6,FALSE)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VLOOKUP(ZJ863,$A$879:$F$2635,6,FALSE)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VLOOKUP(ZS863,$A$879:$F$2635,6,FALSE)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VLOOKUP(AAB863,$A$879:$F$2635,6,FALSE)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VLOOKUP(AAK863,$A$879:$F$2635,6,FALSE)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3339</v>
      </c>
      <c r="AAV863" s="248">
        <f>IF(AAU863="Kopman",2.2,1)</f>
        <v>1</v>
      </c>
      <c r="AAW863" s="180">
        <f>VLOOKUP(AAT863,$A$879:$F$2635,6,FALSE)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3339</v>
      </c>
      <c r="ABE863" s="248">
        <f>IF(ABD863="Kopman",2.2,1)</f>
        <v>1</v>
      </c>
      <c r="ABF863" s="180">
        <f>VLOOKUP(ABC863,$A$879:$F$2635,6,FALSE)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VLOOKUP(ABL863,$A$879:$F$2635,6,FALSE)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VLOOKUP(ABU863,$A$879:$F$2635,6,FALSE)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VLOOKUP(ACD863,$A$879:$F$2635,6,FALSE)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VLOOKUP(ACM863,$A$879:$F$2635,6,FALSE)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VLOOKUP(ACV863,$A$879:$F$2635,6,FALSE)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3484</v>
      </c>
      <c r="ADG863" s="248">
        <f>IF(ADF863="Kopman",2.2,1)</f>
        <v>1</v>
      </c>
      <c r="ADH863" s="180">
        <f>VLOOKUP(ADE863,$A$879:$F$2635,6,FALSE)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VLOOKUP(ADN863,$A$879:$F$2635,6,FALSE)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2659</v>
      </c>
      <c r="ADY863" s="248">
        <f>IF(ADX863="Kopman",2.2,1)</f>
        <v>1</v>
      </c>
      <c r="ADZ863" s="180">
        <f>VLOOKUP(ADW863,$A$879:$F$2635,6,FALSE)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VLOOKUP(AEF863,$A$879:$F$2635,6,FALSE)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VLOOKUP(AEO863,$A$879:$F$2635,6,FALSE)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VLOOKUP(AEX863,$A$879:$F$2635,6,FALSE)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VLOOKUP(AFG863,$A$879:$F$2635,6,FALSE)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VLOOKUP(AFP863,$A$879:$F$2635,6,FALSE)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3339</v>
      </c>
      <c r="AGA863" s="248">
        <f>IF(AFZ863="Kopman",2.2,1)</f>
        <v>1</v>
      </c>
      <c r="AGB863" s="180">
        <f>VLOOKUP(AFY863,$A$879:$F$2635,6,FALSE)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VLOOKUP(AGH863,$A$879:$F$2635,6,FALSE)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VLOOKUP(AGQ863,$A$879:$F$2635,6,FALSE)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3339</v>
      </c>
      <c r="AHB863" s="248">
        <f>IF(AHA863="Kopman",2.2,1)</f>
        <v>1</v>
      </c>
      <c r="AHC863" s="180">
        <f>VLOOKUP(AGZ863,$A$879:$F$2635,6,FALSE)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VLOOKUP(AHI863,$A$879:$F$2635,6,FALSE)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VLOOKUP(AHR863,$A$879:$F$2635,6,FALSE)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0" t="s">
        <v>3339</v>
      </c>
      <c r="AIC863" s="248">
        <f>IF(AIB863="Kopman",2.2,1)</f>
        <v>1</v>
      </c>
      <c r="AID863" s="180">
        <f>VLOOKUP(AIA863,$A$879:$F$2635,6,FALSE)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3350</v>
      </c>
      <c r="AIL863" s="248">
        <f>IF(AIK863="Kopman",2.2,1)</f>
        <v>1</v>
      </c>
      <c r="AIM863" s="180">
        <f>VLOOKUP(AIJ863,$A$879:$F$2635,6,FALSE)</f>
        <v>122</v>
      </c>
      <c r="AIN863" s="179" t="s">
        <v>61</v>
      </c>
      <c r="AIO863" s="10">
        <f>AIM863*1.5*AIL863</f>
        <v>183</v>
      </c>
      <c r="AIP863" s="10"/>
      <c r="AIQ863" s="239"/>
      <c r="AIR863" s="179" t="s">
        <v>120</v>
      </c>
      <c r="AIS863" s="360" t="s">
        <v>3417</v>
      </c>
      <c r="AIU863" s="248">
        <f>IF(AIT863="Kopman",2.2,1)</f>
        <v>1</v>
      </c>
      <c r="AIV863" s="180">
        <f>VLOOKUP(AIS863,$A$879:$F$2635,6,FALSE)</f>
        <v>15</v>
      </c>
      <c r="AIW863" s="179" t="s">
        <v>61</v>
      </c>
      <c r="AIX863" s="10">
        <f>AIV863*1.5*AIU863</f>
        <v>22.5</v>
      </c>
      <c r="AIY863" s="10"/>
      <c r="AIZ863" s="239"/>
      <c r="AJA863" s="179" t="s">
        <v>120</v>
      </c>
      <c r="AJB863" s="370" t="s">
        <v>3360</v>
      </c>
      <c r="AJD863" s="248">
        <f>IF(AJC863="Kopman",2.2,1)</f>
        <v>1</v>
      </c>
      <c r="AJE863" s="180">
        <f>VLOOKUP(AJB863,$A$879:$F$2635,6,FALSE)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VLOOKUP(AJK863,$A$879:$F$2635,6,FALSE)</f>
        <v>142</v>
      </c>
      <c r="AJO863" s="179" t="s">
        <v>61</v>
      </c>
      <c r="AJP863" s="10">
        <f>AJN863*1.5*AJM863</f>
        <v>468.6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VLOOKUP(AJT863,$A$879:$F$2635,6,FALSE)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VLOOKUP(AKC863,$A$879:$F$2635,6,FALSE)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VLOOKUP(AKL863,$A$879:$F$2635,6,FALSE)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VLOOKUP(AKU863,$A$879:$F$2635,6,FALSE)</f>
        <v>142</v>
      </c>
      <c r="AKY863" s="179" t="s">
        <v>61</v>
      </c>
      <c r="AKZ863" s="10">
        <f>AKX863*1.5*AKW863</f>
        <v>468.6</v>
      </c>
      <c r="ALA863" s="10"/>
      <c r="ALB863" s="239"/>
      <c r="ALC863" s="179" t="s">
        <v>120</v>
      </c>
      <c r="ALD863" s="360" t="s">
        <v>3499</v>
      </c>
      <c r="ALF863" s="248">
        <f>IF(ALE863="Kopman",2.2,1)</f>
        <v>1</v>
      </c>
      <c r="ALG863" s="180">
        <f>VLOOKUP(ALD863,$A$879:$F$2635,6,FALSE)</f>
        <v>210</v>
      </c>
      <c r="ALH863" s="179" t="s">
        <v>61</v>
      </c>
      <c r="ALI863" s="10">
        <f>ALG863*1.5*ALF863</f>
        <v>315</v>
      </c>
      <c r="ALJ863" s="10"/>
      <c r="ALK863" s="239"/>
      <c r="ALL863" s="179" t="s">
        <v>120</v>
      </c>
      <c r="ALM863" s="360" t="s">
        <v>2659</v>
      </c>
      <c r="ALO863" s="248">
        <f>IF(ALN863="Kopman",2.2,1)</f>
        <v>1</v>
      </c>
      <c r="ALP863" s="180">
        <f>VLOOKUP(ALM863,$A$879:$F$2635,6,FALSE)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VLOOKUP(ALV863,$A$879:$F$2635,6,FALSE)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VLOOKUP(AME863,$A$879:$F$2635,6,FALSE)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VLOOKUP(AMN863,$A$879:$F$2635,6,FALSE)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3417</v>
      </c>
      <c r="AMY863" s="248">
        <f>IF(AMX863="Kopman",2.2,1)</f>
        <v>1</v>
      </c>
      <c r="AMZ863" s="180">
        <f>VLOOKUP(AMW863,$A$879:$F$2635,6,FALSE)</f>
        <v>15</v>
      </c>
      <c r="ANA863" s="179" t="s">
        <v>61</v>
      </c>
      <c r="ANB863" s="10">
        <f>AMZ863*1.5*AMY863</f>
        <v>22.5</v>
      </c>
      <c r="ANC863" s="10"/>
      <c r="AND863" s="239"/>
      <c r="ANE863" s="179" t="s">
        <v>120</v>
      </c>
      <c r="ANF863" s="360" t="s">
        <v>3417</v>
      </c>
      <c r="ANH863" s="248">
        <f>IF(ANG863="Kopman",2.2,1)</f>
        <v>1</v>
      </c>
      <c r="ANI863" s="180">
        <f>VLOOKUP(ANF863,$A$879:$F$2635,6,FALSE)</f>
        <v>15</v>
      </c>
      <c r="ANJ863" s="179" t="s">
        <v>61</v>
      </c>
      <c r="ANK863" s="10">
        <f>ANI863*1.5*ANH863</f>
        <v>22.5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VLOOKUP(ANO863,$A$879:$F$2635,6,FALSE)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VLOOKUP(ANX863,$A$879:$F$2635,6,FALSE)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VLOOKUP(AOG863,$A$879:$F$2635,6,FALSE)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3499</v>
      </c>
      <c r="AOR863" s="248">
        <f>IF(AOQ863="Kopman",2.2,1)</f>
        <v>1</v>
      </c>
      <c r="AOS863" s="180">
        <f>VLOOKUP(AOP863,$A$879:$F$2635,6,FALSE)</f>
        <v>210</v>
      </c>
      <c r="AOT863" s="179" t="s">
        <v>61</v>
      </c>
      <c r="AOU863" s="10">
        <f>AOS863*1.5*AOR863</f>
        <v>315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VLOOKUP(AOY863,$A$879:$F$2635,6,FALSE)</f>
        <v>142</v>
      </c>
      <c r="APC863" s="179" t="s">
        <v>61</v>
      </c>
      <c r="APD863" s="10">
        <f>APB863*1.5*APA863</f>
        <v>468.6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VLOOKUP(APH863,$A$879:$F$2635,6,FALSE)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VLOOKUP(APQ863,$A$879:$F$2635,6,FALSE)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3532</v>
      </c>
      <c r="AQB863" s="248">
        <f>IF(AQA863="Kopman",2.2,1)</f>
        <v>1</v>
      </c>
      <c r="AQC863" s="180">
        <f>VLOOKUP(APZ863,$A$879:$F$2635,6,FALSE)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VLOOKUP(AQI863,$A$879:$F$2635,6,FALSE)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VLOOKUP(AQR863,$A$879:$F$2635,6,FALSE)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VLOOKUP(ARA863,$A$879:$F$2635,6,FALSE)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VLOOKUP(ARJ863,$A$879:$F$2635,6,FALSE)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VLOOKUP(ARS863,$A$879:$F$2635,6,FALSE)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VLOOKUP(ASB863,$A$879:$F$2635,6,FALSE)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VLOOKUP(ASK863,$A$879:$F$2635,6,FALSE)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VLOOKUP(AST863,$A$879:$F$2635,6,FALSE)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VLOOKUP(ATC863,$A$879:$F$2635,6,FALSE)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VLOOKUP(ATL863,$A$879:$F$2635,6,FALSE)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VLOOKUP(ATU863,$A$879:$F$2635,6,FALSE)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VLOOKUP(AUD863,$A$879:$F$2635,6,FALSE)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VLOOKUP(AUM863,$A$879:$F$2635,6,FALSE)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VLOOKUP(AUV863,$A$879:$F$2635,6,FALSE)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VLOOKUP(AVE863,$A$879:$F$2635,6,FALSE)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VLOOKUP(AVN863,$A$879:$F$2635,6,FALSE)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VLOOKUP(AVW863,$A$879:$F$2635,6,FALSE)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VLOOKUP(AWF863,$A$879:$F$2635,6,FALSE)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VLOOKUP(AWO863,$A$879:$F$2635,6,FALSE)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VLOOKUP(AWX863,$A$879:$F$2635,6,FALSE)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VLOOKUP(AXG863,$A$879:$F$2635,6,FALSE)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VLOOKUP(AXP863,$A$879:$F$2635,6,FALSE)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3339</v>
      </c>
      <c r="AYA863" s="248">
        <f>IF(AXZ863="Kopman",2.2,1)</f>
        <v>1</v>
      </c>
      <c r="AYB863" s="180">
        <f>VLOOKUP(AXY863,$A$879:$F$2635,6,FALSE)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VLOOKUP(AYH863,$A$879:$F$2635,6,FALSE)</f>
        <v>142</v>
      </c>
      <c r="AYL863" s="179" t="s">
        <v>61</v>
      </c>
      <c r="AYM863" s="10">
        <f>AYK863*1.5*AYJ863</f>
        <v>213</v>
      </c>
      <c r="AYN863" s="10"/>
      <c r="AYO863" s="239"/>
      <c r="AYP863" s="179" t="s">
        <v>120</v>
      </c>
      <c r="AYQ863" s="360" t="s">
        <v>3339</v>
      </c>
      <c r="AYS863" s="248">
        <f>IF(AYR863="Kopman",2.2,1)</f>
        <v>1</v>
      </c>
      <c r="AYT863" s="180">
        <f>VLOOKUP(AYQ863,$A$879:$F$2635,6,FALSE)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VLOOKUP(AYZ863,$A$879:$F$2635,6,FALSE)</f>
        <v>22</v>
      </c>
      <c r="AZD863" s="179" t="s">
        <v>61</v>
      </c>
      <c r="AZE863" s="10">
        <f>AZC863*1.5*AZB863</f>
        <v>33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VLOOKUP(AZI863,$A$879:$F$2635,6,FALSE)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VLOOKUP(AZR863,$A$879:$F$2635,6,FALSE)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VLOOKUP(BAA863,$A$879:$F$2635,6,FALSE)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VLOOKUP(BAJ863,$A$879:$F$2635,6,FALSE)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VLOOKUP(BAS863,$A$879:$F$2635,6,FALSE)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VLOOKUP(BBB863,$A$879:$F$2635,6,FALSE)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VLOOKUP(BBK863,$A$879:$F$2635,6,FALSE)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VLOOKUP(BBT863,$A$879:$F$2635,6,FALSE)</f>
        <v>142</v>
      </c>
      <c r="BBX863" s="179" t="s">
        <v>61</v>
      </c>
      <c r="BBY863" s="10">
        <f>BBW863*1.5*BBV863</f>
        <v>468.6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VLOOKUP(BCC863,$A$879:$F$2635,6,FALSE)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VLOOKUP(BCL863,$A$879:$F$2635,6,FALSE)</f>
        <v>142</v>
      </c>
      <c r="BCP863" s="179" t="s">
        <v>61</v>
      </c>
      <c r="BCQ863" s="10">
        <f>BCO863*1.5*BCN863</f>
        <v>213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VLOOKUP(BCU863,$A$879:$F$2635,6,FALSE)</f>
        <v>142</v>
      </c>
      <c r="BCY863" s="179" t="s">
        <v>61</v>
      </c>
      <c r="BCZ863" s="10">
        <f>BCX863*1.5*BCW863</f>
        <v>213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VLOOKUP(BDD863,$A$879:$F$2635,6,FALSE)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VLOOKUP(BDM863,$A$879:$F$2635,6,FALSE)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3215</v>
      </c>
      <c r="BDX863" s="248">
        <f>IF(BDW863="Kopman",2.2,1)</f>
        <v>1</v>
      </c>
      <c r="BDY863" s="180">
        <f>VLOOKUP(BDV863,$A$879:$F$2635,6,FALSE)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3339</v>
      </c>
      <c r="BEG863" s="248">
        <f>IF(BEF863="Kopman",2.2,1)</f>
        <v>1</v>
      </c>
      <c r="BEH863" s="180">
        <f>VLOOKUP(BEE863,$A$879:$F$2635,6,FALSE)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VLOOKUP(BEN863,$A$879:$F$2635,6,FALSE)</f>
        <v>142</v>
      </c>
      <c r="BER863" s="179" t="s">
        <v>61</v>
      </c>
      <c r="BES863" s="10">
        <f>BEQ863*1.5*BEP863</f>
        <v>213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VLOOKUP(BEW863,$A$879:$F$2635,6,FALSE)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VLOOKUP(BFF863,$A$879:$F$2635,6,FALSE)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3339</v>
      </c>
      <c r="BFQ863" s="248">
        <f>IF(BFP863="Kopman",2.2,1)</f>
        <v>1</v>
      </c>
      <c r="BFR863" s="180">
        <f>VLOOKUP(BFO863,$A$879:$F$2635,6,FALSE)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VLOOKUP(BFX863,$A$879:$F$2635,6,FALSE)</f>
        <v>142</v>
      </c>
      <c r="BGB863" s="179" t="s">
        <v>61</v>
      </c>
      <c r="BGC863" s="10">
        <f>BGA863*1.5*BFZ863</f>
        <v>213</v>
      </c>
      <c r="BGD863" s="10"/>
      <c r="BGE863" s="239"/>
      <c r="BGF863" s="179" t="s">
        <v>120</v>
      </c>
      <c r="BGG863" s="360" t="s">
        <v>3339</v>
      </c>
      <c r="BGI863" s="248">
        <f>IF(BGH863="Kopman",2.2,1)</f>
        <v>1</v>
      </c>
      <c r="BGJ863" s="180">
        <f>VLOOKUP(BGG863,$A$879:$F$2635,6,FALSE)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VLOOKUP(BGP863,$A$879:$F$2635,6,FALSE)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VLOOKUP(BGY863,$A$879:$F$2635,6,FALSE)</f>
        <v>142</v>
      </c>
      <c r="BHC863" s="179" t="s">
        <v>61</v>
      </c>
      <c r="BHD863" s="10">
        <f>BHB863*1.5*BHA863</f>
        <v>213</v>
      </c>
      <c r="BHE863" s="10"/>
    </row>
    <row r="864" spans="1:1565" s="14" customFormat="1" ht="15">
      <c r="A864" s="179" t="s">
        <v>121</v>
      </c>
      <c r="B864" s="362" t="s">
        <v>3499</v>
      </c>
      <c r="D864" s="180"/>
      <c r="E864" s="180">
        <f>VLOOKUP(B864,$A$879:$F$2635,6,FALSE)</f>
        <v>210</v>
      </c>
      <c r="F864" s="179" t="s">
        <v>63</v>
      </c>
      <c r="G864" s="10">
        <f>E864*1.4</f>
        <v>294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VLOOKUP(K864,$A$879:$F$2635,6,FALSE)</f>
        <v>142</v>
      </c>
      <c r="O864" s="179" t="s">
        <v>63</v>
      </c>
      <c r="P864" s="10">
        <f>N864*1.4</f>
        <v>198.79999999999998</v>
      </c>
      <c r="Q864" s="10"/>
      <c r="R864" s="233"/>
      <c r="S864" s="179" t="s">
        <v>121</v>
      </c>
      <c r="T864" s="360" t="s">
        <v>3499</v>
      </c>
      <c r="V864" s="180"/>
      <c r="W864" s="180">
        <f>VLOOKUP(T864,$A$879:$F$2635,6,FALSE)</f>
        <v>210</v>
      </c>
      <c r="X864" s="179" t="s">
        <v>63</v>
      </c>
      <c r="Y864" s="10">
        <f>W864*1.4</f>
        <v>294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VLOOKUP(AC864,$A$879:$F$2635,6,FALSE)</f>
        <v>142</v>
      </c>
      <c r="AG864" s="179" t="s">
        <v>63</v>
      </c>
      <c r="AH864" s="10">
        <f>AF864*1.4</f>
        <v>198.79999999999998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VLOOKUP(AL864,$A$879:$F$2635,6,FALSE)</f>
        <v>142</v>
      </c>
      <c r="AP864" s="179" t="s">
        <v>63</v>
      </c>
      <c r="AQ864" s="10">
        <f>AO864*1.4</f>
        <v>198.79999999999998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VLOOKUP(AU864,$A$879:$F$2635,6,FALSE)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0" t="s">
        <v>3499</v>
      </c>
      <c r="BF864" s="180"/>
      <c r="BG864" s="180">
        <f>VLOOKUP(BD864,$A$879:$F$2635,6,FALSE)</f>
        <v>210</v>
      </c>
      <c r="BH864" s="179" t="s">
        <v>63</v>
      </c>
      <c r="BI864" s="10">
        <f>BG864*1.4</f>
        <v>294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VLOOKUP(BM864,$A$879:$F$2635,6,FALSE)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VLOOKUP(BV864,$A$879:$F$2635,6,FALSE)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VLOOKUP(CE864,$A$879:$F$2635,6,FALSE)</f>
        <v>142</v>
      </c>
      <c r="CI864" s="179" t="s">
        <v>63</v>
      </c>
      <c r="CJ864" s="10">
        <f>CH864*1.4</f>
        <v>198.79999999999998</v>
      </c>
      <c r="CK864" s="10"/>
      <c r="CL864" s="233"/>
      <c r="CM864" s="179" t="s">
        <v>121</v>
      </c>
      <c r="CN864" s="360" t="s">
        <v>3499</v>
      </c>
      <c r="CP864" s="180"/>
      <c r="CQ864" s="180">
        <f>VLOOKUP(CN864,$A$879:$F$2635,6,FALSE)</f>
        <v>210</v>
      </c>
      <c r="CR864" s="179" t="s">
        <v>63</v>
      </c>
      <c r="CS864" s="10">
        <f>CQ864*1.4</f>
        <v>294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VLOOKUP(CW864,$A$879:$F$2635,6,FALSE)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VLOOKUP(DF864,$A$879:$F$2635,6,FALSE)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0" t="s">
        <v>3339</v>
      </c>
      <c r="DQ864" s="180"/>
      <c r="DR864" s="180">
        <f>VLOOKUP(DO864,$A$879:$F$2635,6,FALSE)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3339</v>
      </c>
      <c r="DZ864" s="180"/>
      <c r="EA864" s="180">
        <f>VLOOKUP(DX864,$A$879:$F$2635,6,FALSE)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3339</v>
      </c>
      <c r="EI864" s="180"/>
      <c r="EJ864" s="180">
        <f>VLOOKUP(EG864,$A$879:$F$2635,6,FALSE)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VLOOKUP(EP864,$A$879:$F$2635,6,FALSE)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VLOOKUP(EY864,$A$879:$F$2635,6,FALSE)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VLOOKUP(FH864,$A$879:$F$2635,6,FALSE)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3339</v>
      </c>
      <c r="FS864" s="180"/>
      <c r="FT864" s="180">
        <f>VLOOKUP(FQ864,$A$879:$F$2635,6,FALSE)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VLOOKUP(FZ864,$A$879:$F$2635,6,FALSE)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VLOOKUP(GI864,$A$879:$F$2635,6,FALSE)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VLOOKUP(GR864,$A$879:$F$2635,6,FALSE)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VLOOKUP(HA864,$A$879:$F$2635,6,FALSE)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VLOOKUP(HJ864,$A$879:$F$2635,6,FALSE)</f>
        <v>142</v>
      </c>
      <c r="HN864" s="179" t="s">
        <v>63</v>
      </c>
      <c r="HO864" s="10">
        <f>HM864*1.4</f>
        <v>198.79999999999998</v>
      </c>
      <c r="HP864" s="10"/>
      <c r="HQ864" s="233"/>
      <c r="HR864" s="179" t="s">
        <v>121</v>
      </c>
      <c r="HS864" s="360" t="s">
        <v>3499</v>
      </c>
      <c r="HU864" s="180"/>
      <c r="HV864" s="180">
        <f>VLOOKUP(HS864,$A$879:$F$2635,6,FALSE)</f>
        <v>210</v>
      </c>
      <c r="HW864" s="179" t="s">
        <v>63</v>
      </c>
      <c r="HX864" s="10">
        <f>HV864*1.4</f>
        <v>294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VLOOKUP(IB864,$A$879:$F$2635,6,FALSE)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3339</v>
      </c>
      <c r="IM864" s="180"/>
      <c r="IN864" s="180">
        <f>VLOOKUP(IK864,$A$879:$F$2635,6,FALSE)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VLOOKUP(IT864,$A$879:$F$2635,6,FALSE)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VLOOKUP(JC864,$A$879:$F$2635,6,FALSE)</f>
        <v>18</v>
      </c>
      <c r="JG864" s="179" t="s">
        <v>63</v>
      </c>
      <c r="JH864" s="10">
        <f>JF864*1.4</f>
        <v>25.2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VLOOKUP(JL864,$A$879:$F$2635,6,FALSE)</f>
        <v>142</v>
      </c>
      <c r="JP864" s="179" t="s">
        <v>63</v>
      </c>
      <c r="JQ864" s="10">
        <f>JO864*1.4</f>
        <v>198.79999999999998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VLOOKUP(JU864,$A$879:$F$2635,6,FALSE)</f>
        <v>142</v>
      </c>
      <c r="JY864" s="179" t="s">
        <v>63</v>
      </c>
      <c r="JZ864" s="10">
        <f>JX864*1.4</f>
        <v>198.79999999999998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VLOOKUP(KD864,$A$879:$F$2635,6,FALSE)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VLOOKUP(KM864,$A$879:$F$2635,6,FALSE)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3499</v>
      </c>
      <c r="KX864" s="180"/>
      <c r="KY864" s="180">
        <f>VLOOKUP(KV864,$A$879:$F$2635,6,FALSE)</f>
        <v>210</v>
      </c>
      <c r="KZ864" s="179" t="s">
        <v>63</v>
      </c>
      <c r="LA864" s="10">
        <f>KY864*1.4</f>
        <v>294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VLOOKUP(LE864,$A$879:$F$2635,6,FALSE)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VLOOKUP(LN864,$A$879:$F$2635,6,FALSE)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VLOOKUP(LW864,$A$879:$F$2635,6,FALSE)</f>
        <v>142</v>
      </c>
      <c r="MA864" s="179" t="s">
        <v>63</v>
      </c>
      <c r="MB864" s="10">
        <f>LZ864*1.4</f>
        <v>198.79999999999998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VLOOKUP(MF864,$A$879:$F$2635,6,FALSE)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VLOOKUP(MO864,$A$879:$F$2635,6,FALSE)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VLOOKUP(MX864,$A$879:$F$2635,6,FALSE)</f>
        <v>142</v>
      </c>
      <c r="NB864" s="179" t="s">
        <v>63</v>
      </c>
      <c r="NC864" s="10">
        <f>NA864*1.4</f>
        <v>198.79999999999998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VLOOKUP(NG864,$A$879:$F$2635,6,FALSE)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VLOOKUP(NP864,$A$879:$F$2635,6,FALSE)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VLOOKUP(NY864,$A$879:$F$2635,6,FALSE)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VLOOKUP(OH864,$A$879:$F$2635,6,FALSE)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VLOOKUP(OQ864,$A$879:$F$2635,6,FALSE)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VLOOKUP(OZ864,$A$879:$F$2635,6,FALSE)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VLOOKUP(PI864,$A$879:$F$2635,6,FALSE)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VLOOKUP(PR864,$A$879:$F$2635,6,FALSE)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VLOOKUP(QA864,$A$879:$F$2635,6,FALSE)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VLOOKUP(QJ864,$A$879:$F$2635,6,FALSE)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VLOOKUP(QS864,$A$879:$F$2635,6,FALSE)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3499</v>
      </c>
      <c r="RD864" s="180"/>
      <c r="RE864" s="180">
        <f>VLOOKUP(RB864,$A$879:$F$2635,6,FALSE)</f>
        <v>210</v>
      </c>
      <c r="RF864" s="179" t="s">
        <v>63</v>
      </c>
      <c r="RG864" s="10">
        <f>RE864*1.4</f>
        <v>294</v>
      </c>
      <c r="RH864" s="10"/>
      <c r="RI864" s="233"/>
      <c r="RJ864" s="179" t="s">
        <v>121</v>
      </c>
      <c r="RK864" s="360" t="s">
        <v>3338</v>
      </c>
      <c r="RM864" s="180"/>
      <c r="RN864" s="180">
        <f>VLOOKUP(RK864,$A$879:$F$2635,6,FALSE)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VLOOKUP(RT864,$A$879:$F$2635,6,FALSE)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3155</v>
      </c>
      <c r="SE864" s="180"/>
      <c r="SF864" s="180">
        <f>VLOOKUP(SC864,$A$879:$F$2635,6,FALSE)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VLOOKUP(SL864,$A$879:$F$2635,6,FALSE)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3499</v>
      </c>
      <c r="SW864" s="180"/>
      <c r="SX864" s="180">
        <f>VLOOKUP(SU864,$A$879:$F$2635,6,FALSE)</f>
        <v>210</v>
      </c>
      <c r="SY864" s="179" t="s">
        <v>63</v>
      </c>
      <c r="SZ864" s="10">
        <f>SX864*1.4</f>
        <v>294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VLOOKUP(TD864,$A$879:$F$2635,6,FALSE)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3161</v>
      </c>
      <c r="TO864" s="180"/>
      <c r="TP864" s="180">
        <f>VLOOKUP(TM864,$A$879:$F$2635,6,FALSE)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VLOOKUP(TV864,$A$879:$F$2635,6,FALSE)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3508</v>
      </c>
      <c r="UG864" s="180"/>
      <c r="UH864" s="180">
        <f>VLOOKUP(UE864,$A$879:$F$2635,6,FALSE)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VLOOKUP(UN864,$A$879:$F$2635,6,FALSE)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VLOOKUP(UW864,$A$879:$F$2635,6,FALSE)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VLOOKUP(VF864,$A$879:$F$2635,6,FALSE)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VLOOKUP(VO864,$A$879:$F$2635,6,FALSE)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VLOOKUP(VX864,$A$879:$F$2635,6,FALSE)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3339</v>
      </c>
      <c r="WI864" s="180"/>
      <c r="WJ864" s="180">
        <f>VLOOKUP(WG864,$A$879:$F$2635,6,FALSE)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VLOOKUP(WP864,$A$879:$F$2635,6,FALSE)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VLOOKUP(WY864,$A$879:$F$2635,6,FALSE)</f>
        <v>142</v>
      </c>
      <c r="XC864" s="179" t="s">
        <v>63</v>
      </c>
      <c r="XD864" s="10">
        <f>XB864*1.4</f>
        <v>198.79999999999998</v>
      </c>
      <c r="XF864" s="239"/>
      <c r="XG864" s="179" t="s">
        <v>121</v>
      </c>
      <c r="XH864" s="370" t="s">
        <v>3339</v>
      </c>
      <c r="XJ864" s="180"/>
      <c r="XK864" s="180">
        <f>VLOOKUP(XH864,$A$879:$F$2635,6,FALSE)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VLOOKUP(XQ864,$A$879:$F$2635,6,FALSE)</f>
        <v>142</v>
      </c>
      <c r="XU864" s="179" t="s">
        <v>63</v>
      </c>
      <c r="XV864" s="10">
        <f>XT864*1.4</f>
        <v>198.79999999999998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VLOOKUP(XZ864,$A$879:$F$2635,6,FALSE)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VLOOKUP(YI864,$A$879:$F$2635,6,FALSE)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VLOOKUP(YR864,$A$879:$F$2635,6,FALSE)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VLOOKUP(ZA864,$A$879:$F$2635,6,FALSE)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3161</v>
      </c>
      <c r="ZL864" s="180"/>
      <c r="ZM864" s="180">
        <f>VLOOKUP(ZJ864,$A$879:$F$2635,6,FALSE)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VLOOKUP(ZS864,$A$879:$F$2635,6,FALSE)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VLOOKUP(AAB864,$A$879:$F$2635,6,FALSE)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VLOOKUP(AAK864,$A$879:$F$2635,6,FALSE)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3499</v>
      </c>
      <c r="AAV864" s="180"/>
      <c r="AAW864" s="180">
        <f>VLOOKUP(AAT864,$A$879:$F$2635,6,FALSE)</f>
        <v>210</v>
      </c>
      <c r="AAX864" s="179" t="s">
        <v>63</v>
      </c>
      <c r="AAY864" s="10">
        <f>AAW864*1.4</f>
        <v>294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VLOOKUP(ABC864,$A$879:$F$2635,6,FALSE)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VLOOKUP(ABL864,$A$879:$F$2635,6,FALSE)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VLOOKUP(ABU864,$A$879:$F$2635,6,FALSE)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VLOOKUP(ACD864,$A$879:$F$2635,6,FALSE)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VLOOKUP(ACM864,$A$879:$F$2635,6,FALSE)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VLOOKUP(ACV864,$A$879:$F$2635,6,FALSE)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VLOOKUP(ADE864,$A$879:$F$2635,6,FALSE)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VLOOKUP(ADN864,$A$879:$F$2635,6,FALSE)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VLOOKUP(ADW864,$A$879:$F$2635,6,FALSE)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VLOOKUP(AEF864,$A$879:$F$2635,6,FALSE)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VLOOKUP(AEO864,$A$879:$F$2635,6,FALSE)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VLOOKUP(AEX864,$A$879:$F$2635,6,FALSE)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VLOOKUP(AFG864,$A$879:$F$2635,6,FALSE)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VLOOKUP(AFP864,$A$879:$F$2635,6,FALSE)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3499</v>
      </c>
      <c r="AGA864" s="180"/>
      <c r="AGB864" s="180">
        <f>VLOOKUP(AFY864,$A$879:$F$2635,6,FALSE)</f>
        <v>210</v>
      </c>
      <c r="AGC864" s="179" t="s">
        <v>63</v>
      </c>
      <c r="AGD864" s="10">
        <f>AGB864*1.4</f>
        <v>294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VLOOKUP(AGH864,$A$879:$F$2635,6,FALSE)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VLOOKUP(AGQ864,$A$879:$F$2635,6,FALSE)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3499</v>
      </c>
      <c r="AHB864" s="180"/>
      <c r="AHC864" s="180">
        <f>VLOOKUP(AGZ864,$A$879:$F$2635,6,FALSE)</f>
        <v>210</v>
      </c>
      <c r="AHD864" s="179" t="s">
        <v>63</v>
      </c>
      <c r="AHE864" s="10">
        <f>AHC864*1.4</f>
        <v>294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VLOOKUP(AHI864,$A$879:$F$2635,6,FALSE)</f>
        <v>142</v>
      </c>
      <c r="AHM864" s="179" t="s">
        <v>63</v>
      </c>
      <c r="AHN864" s="10">
        <f>AHL864*1.4</f>
        <v>198.79999999999998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VLOOKUP(AHR864,$A$879:$F$2635,6,FALSE)</f>
        <v>22</v>
      </c>
      <c r="AHV864" s="179" t="s">
        <v>63</v>
      </c>
      <c r="AHW864" s="10">
        <f>AHU864*1.4</f>
        <v>30.799999999999997</v>
      </c>
      <c r="AHX864" s="10"/>
      <c r="AHY864" s="239"/>
      <c r="AHZ864" s="179" t="s">
        <v>121</v>
      </c>
      <c r="AIA864" s="360" t="s">
        <v>3499</v>
      </c>
      <c r="AIC864" s="180"/>
      <c r="AID864" s="180">
        <f>VLOOKUP(AIA864,$A$879:$F$2635,6,FALSE)</f>
        <v>210</v>
      </c>
      <c r="AIE864" s="179" t="s">
        <v>63</v>
      </c>
      <c r="AIF864" s="10">
        <f>AID864*1.4</f>
        <v>294</v>
      </c>
      <c r="AIG864" s="10"/>
      <c r="AIH864" s="239"/>
      <c r="AII864" s="179" t="s">
        <v>121</v>
      </c>
      <c r="AIJ864" s="360" t="s">
        <v>3167</v>
      </c>
      <c r="AIL864" s="180"/>
      <c r="AIM864" s="180">
        <f>VLOOKUP(AIJ864,$A$879:$F$2635,6,FALSE)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3499</v>
      </c>
      <c r="AIU864" s="180"/>
      <c r="AIV864" s="180">
        <f>VLOOKUP(AIS864,$A$879:$F$2635,6,FALSE)</f>
        <v>210</v>
      </c>
      <c r="AIW864" s="179" t="s">
        <v>63</v>
      </c>
      <c r="AIX864" s="10">
        <f>AIV864*1.4</f>
        <v>294</v>
      </c>
      <c r="AIY864" s="10"/>
      <c r="AIZ864" s="239"/>
      <c r="AJA864" s="179" t="s">
        <v>121</v>
      </c>
      <c r="AJB864" s="370" t="s">
        <v>3273</v>
      </c>
      <c r="AJD864" s="180"/>
      <c r="AJE864" s="180">
        <f>VLOOKUP(AJB864,$A$879:$F$2635,6,FALSE)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3339</v>
      </c>
      <c r="AJM864" s="180"/>
      <c r="AJN864" s="180">
        <f>VLOOKUP(AJK864,$A$879:$F$2635,6,FALSE)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VLOOKUP(AJT864,$A$879:$F$2635,6,FALSE)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VLOOKUP(AKC864,$A$879:$F$2635,6,FALSE)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3499</v>
      </c>
      <c r="AKN864" s="180"/>
      <c r="AKO864" s="180">
        <f>VLOOKUP(AKL864,$A$879:$F$2635,6,FALSE)</f>
        <v>210</v>
      </c>
      <c r="AKP864" s="179" t="s">
        <v>63</v>
      </c>
      <c r="AKQ864" s="10">
        <f>AKO864*1.4</f>
        <v>294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VLOOKUP(AKU864,$A$879:$F$2635,6,FALSE)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VLOOKUP(ALD864,$A$879:$F$2635,6,FALSE)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3456</v>
      </c>
      <c r="ALO864" s="180"/>
      <c r="ALP864" s="180">
        <f>VLOOKUP(ALM864,$A$879:$F$2635,6,FALSE)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3509</v>
      </c>
      <c r="ALX864" s="180"/>
      <c r="ALY864" s="180">
        <f>VLOOKUP(ALV864,$A$879:$F$2635,6,FALSE)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VLOOKUP(AME864,$A$879:$F$2635,6,FALSE)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3499</v>
      </c>
      <c r="AMP864" s="180"/>
      <c r="AMQ864" s="180">
        <f>VLOOKUP(AMN864,$A$879:$F$2635,6,FALSE)</f>
        <v>210</v>
      </c>
      <c r="AMR864" s="179" t="s">
        <v>63</v>
      </c>
      <c r="AMS864" s="10">
        <f>AMQ864*1.4</f>
        <v>294</v>
      </c>
      <c r="AMT864" s="10"/>
      <c r="AMU864" s="239"/>
      <c r="AMV864" s="179" t="s">
        <v>121</v>
      </c>
      <c r="AMW864" s="360" t="s">
        <v>3499</v>
      </c>
      <c r="AMY864" s="180"/>
      <c r="AMZ864" s="180">
        <f>VLOOKUP(AMW864,$A$879:$F$2635,6,FALSE)</f>
        <v>210</v>
      </c>
      <c r="ANA864" s="179" t="s">
        <v>63</v>
      </c>
      <c r="ANB864" s="10">
        <f>AMZ864*1.4</f>
        <v>294</v>
      </c>
      <c r="ANC864" s="10"/>
      <c r="AND864" s="239"/>
      <c r="ANE864" s="179" t="s">
        <v>121</v>
      </c>
      <c r="ANF864" s="360" t="s">
        <v>3339</v>
      </c>
      <c r="ANH864" s="180"/>
      <c r="ANI864" s="180">
        <f>VLOOKUP(ANF864,$A$879:$F$2635,6,FALSE)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VLOOKUP(ANO864,$A$879:$F$2635,6,FALSE)</f>
        <v>142</v>
      </c>
      <c r="ANS864" s="179" t="s">
        <v>63</v>
      </c>
      <c r="ANT864" s="10">
        <f>ANR864*1.4</f>
        <v>198.79999999999998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VLOOKUP(ANX864,$A$879:$F$2635,6,FALSE)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VLOOKUP(AOG864,$A$879:$F$2635,6,FALSE)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VLOOKUP(AOP864,$A$879:$F$2635,6,FALSE)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VLOOKUP(AOY864,$A$879:$F$2635,6,FALSE)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VLOOKUP(APH864,$A$879:$F$2635,6,FALSE)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VLOOKUP(APQ864,$A$879:$F$2635,6,FALSE)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3384</v>
      </c>
      <c r="AQB864" s="180"/>
      <c r="AQC864" s="180">
        <f>VLOOKUP(APZ864,$A$879:$F$2635,6,FALSE)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VLOOKUP(AQI864,$A$879:$F$2635,6,FALSE)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VLOOKUP(AQR864,$A$879:$F$2635,6,FALSE)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VLOOKUP(ARA864,$A$879:$F$2635,6,FALSE)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VLOOKUP(ARJ864,$A$879:$F$2635,6,FALSE)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VLOOKUP(ARS864,$A$879:$F$2635,6,FALSE)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3499</v>
      </c>
      <c r="ASD864" s="180"/>
      <c r="ASE864" s="180">
        <f>VLOOKUP(ASB864,$A$879:$F$2635,6,FALSE)</f>
        <v>210</v>
      </c>
      <c r="ASF864" s="179" t="s">
        <v>63</v>
      </c>
      <c r="ASG864" s="10">
        <f>ASE864*1.4</f>
        <v>294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VLOOKUP(ASK864,$A$879:$F$2635,6,FALSE)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3350</v>
      </c>
      <c r="ASV864" s="180"/>
      <c r="ASW864" s="180">
        <f>VLOOKUP(AST864,$A$879:$F$2635,6,FALSE)</f>
        <v>122</v>
      </c>
      <c r="ASX864" s="179" t="s">
        <v>63</v>
      </c>
      <c r="ASY864" s="10">
        <f>ASW864*1.4</f>
        <v>170.79999999999998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VLOOKUP(ATC864,$A$879:$F$2635,6,FALSE)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VLOOKUP(ATL864,$A$879:$F$2635,6,FALSE)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VLOOKUP(ATU864,$A$879:$F$2635,6,FALSE)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VLOOKUP(AUD864,$A$879:$F$2635,6,FALSE)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VLOOKUP(AUM864,$A$879:$F$2635,6,FALSE)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VLOOKUP(AUV864,$A$879:$F$2635,6,FALSE)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VLOOKUP(AVE864,$A$879:$F$2635,6,FALSE)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VLOOKUP(AVN864,$A$879:$F$2635,6,FALSE)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VLOOKUP(AVW864,$A$879:$F$2635,6,FALSE)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VLOOKUP(AWF864,$A$879:$F$2635,6,FALSE)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VLOOKUP(AWO864,$A$879:$F$2635,6,FALSE)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VLOOKUP(AWX864,$A$879:$F$2635,6,FALSE)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VLOOKUP(AXG864,$A$879:$F$2635,6,FALSE)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3364</v>
      </c>
      <c r="AXR864" s="180"/>
      <c r="AXS864" s="180">
        <f>VLOOKUP(AXP864,$A$879:$F$2635,6,FALSE)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3499</v>
      </c>
      <c r="AYA864" s="180"/>
      <c r="AYB864" s="180">
        <f>VLOOKUP(AXY864,$A$879:$F$2635,6,FALSE)</f>
        <v>210</v>
      </c>
      <c r="AYC864" s="179" t="s">
        <v>63</v>
      </c>
      <c r="AYD864" s="10">
        <f>AYB864*1.4</f>
        <v>294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VLOOKUP(AYH864,$A$879:$F$2635,6,FALSE)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3499</v>
      </c>
      <c r="AYS864" s="180"/>
      <c r="AYT864" s="180">
        <f>VLOOKUP(AYQ864,$A$879:$F$2635,6,FALSE)</f>
        <v>210</v>
      </c>
      <c r="AYU864" s="179" t="s">
        <v>63</v>
      </c>
      <c r="AYV864" s="10">
        <f>AYT864*1.4</f>
        <v>294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VLOOKUP(AYZ864,$A$879:$F$2635,6,FALSE)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VLOOKUP(AZI864,$A$879:$F$2635,6,FALSE)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0" t="s">
        <v>3329</v>
      </c>
      <c r="AZT864" s="180"/>
      <c r="AZU864" s="180">
        <f>VLOOKUP(AZR864,$A$879:$F$2635,6,FALSE)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VLOOKUP(BAA864,$A$879:$F$2635,6,FALSE)</f>
        <v>142</v>
      </c>
      <c r="BAE864" s="179" t="s">
        <v>63</v>
      </c>
      <c r="BAF864" s="10">
        <f>BAD864*1.4</f>
        <v>198.79999999999998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VLOOKUP(BAJ864,$A$879:$F$2635,6,FALSE)</f>
        <v>142</v>
      </c>
      <c r="BAN864" s="179" t="s">
        <v>63</v>
      </c>
      <c r="BAO864" s="10">
        <f>BAM864*1.4</f>
        <v>198.79999999999998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VLOOKUP(BAS864,$A$879:$F$2635,6,FALSE)</f>
        <v>22</v>
      </c>
      <c r="BAW864" s="179" t="s">
        <v>63</v>
      </c>
      <c r="BAX864" s="10">
        <f>BAV864*1.4</f>
        <v>30.799999999999997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VLOOKUP(BBB864,$A$879:$F$2635,6,FALSE)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VLOOKUP(BBK864,$A$879:$F$2635,6,FALSE)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VLOOKUP(BBT864,$A$879:$F$2635,6,FALSE)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VLOOKUP(BCC864,$A$879:$F$2635,6,FALSE)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VLOOKUP(BCL864,$A$879:$F$2635,6,FALSE)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VLOOKUP(BCU864,$A$879:$F$2635,6,FALSE)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VLOOKUP(BDD864,$A$879:$F$2635,6,FALSE)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VLOOKUP(BDM864,$A$879:$F$2635,6,FALSE)</f>
        <v>142</v>
      </c>
      <c r="BDQ864" s="179" t="s">
        <v>63</v>
      </c>
      <c r="BDR864" s="10">
        <f>BDP864*1.4</f>
        <v>198.79999999999998</v>
      </c>
      <c r="BDS864" s="10"/>
      <c r="BDT864" s="239"/>
      <c r="BDU864" s="179" t="s">
        <v>121</v>
      </c>
      <c r="BDV864" s="360" t="s">
        <v>3171</v>
      </c>
      <c r="BDX864" s="180"/>
      <c r="BDY864" s="180">
        <f>VLOOKUP(BDV864,$A$879:$F$2635,6,FALSE)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3499</v>
      </c>
      <c r="BEG864" s="180"/>
      <c r="BEH864" s="180">
        <f>VLOOKUP(BEE864,$A$879:$F$2635,6,FALSE)</f>
        <v>210</v>
      </c>
      <c r="BEI864" s="179" t="s">
        <v>63</v>
      </c>
      <c r="BEJ864" s="10">
        <f>BEH864*1.4</f>
        <v>294</v>
      </c>
      <c r="BEK864" s="10"/>
      <c r="BEL864" s="239"/>
      <c r="BEM864" s="179" t="s">
        <v>121</v>
      </c>
      <c r="BEN864" s="360" t="s">
        <v>3279</v>
      </c>
      <c r="BEP864" s="180"/>
      <c r="BEQ864" s="180">
        <f>VLOOKUP(BEN864,$A$879:$F$2635,6,FALSE)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VLOOKUP(BEW864,$A$879:$F$2635,6,FALSE)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VLOOKUP(BFF864,$A$879:$F$2635,6,FALSE)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3499</v>
      </c>
      <c r="BFQ864" s="180"/>
      <c r="BFR864" s="180">
        <f>VLOOKUP(BFO864,$A$879:$F$2635,6,FALSE)</f>
        <v>210</v>
      </c>
      <c r="BFS864" s="179" t="s">
        <v>63</v>
      </c>
      <c r="BFT864" s="10">
        <f>BFR864*1.4</f>
        <v>294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VLOOKUP(BFX864,$A$879:$F$2635,6,FALSE)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VLOOKUP(BGG864,$A$879:$F$2635,6,FALSE)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VLOOKUP(BGP864,$A$879:$F$2635,6,FALSE)</f>
        <v>142</v>
      </c>
      <c r="BGT864" s="179" t="s">
        <v>63</v>
      </c>
      <c r="BGU864" s="10">
        <f>BGS864*1.4</f>
        <v>198.79999999999998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VLOOKUP(BGY864,$A$879:$F$2635,6,FALSE)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VLOOKUP(B865,$A$879:$F$2635,6,FALSE)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0" t="s">
        <v>3339</v>
      </c>
      <c r="M865" s="180"/>
      <c r="N865" s="180">
        <f>VLOOKUP(K865,$A$879:$F$2635,6,FALSE)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VLOOKUP(T865,$A$879:$F$2635,6,FALSE)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0" t="s">
        <v>3339</v>
      </c>
      <c r="AE865" s="180"/>
      <c r="AF865" s="180">
        <f>VLOOKUP(AC865,$A$879:$F$2635,6,FALSE)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VLOOKUP(AL865,$A$879:$F$2635,6,FALSE)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VLOOKUP(AU865,$A$879:$F$2635,6,FALSE)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VLOOKUP(BD865,$A$879:$F$2635,6,FALSE)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3115</v>
      </c>
      <c r="BO865" s="180"/>
      <c r="BP865" s="180">
        <f>VLOOKUP(BM865,$A$879:$F$2635,6,FALSE)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VLOOKUP(BV865,$A$879:$F$2635,6,FALSE)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3339</v>
      </c>
      <c r="CG865" s="180"/>
      <c r="CH865" s="180">
        <f>VLOOKUP(CE865,$A$879:$F$2635,6,FALSE)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VLOOKUP(CN865,$A$879:$F$2635,6,FALSE)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VLOOKUP(CW865,$A$879:$F$2635,6,FALSE)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VLOOKUP(DF865,$A$879:$F$2635,6,FALSE)</f>
        <v>47</v>
      </c>
      <c r="DJ865" s="179" t="s">
        <v>65</v>
      </c>
      <c r="DK865" s="10">
        <f>DI865*1.3</f>
        <v>61.1</v>
      </c>
      <c r="DL865" s="10"/>
      <c r="DM865" s="233"/>
      <c r="DN865" s="179" t="s">
        <v>122</v>
      </c>
      <c r="DO865" s="360" t="s">
        <v>3499</v>
      </c>
      <c r="DQ865" s="180"/>
      <c r="DR865" s="180">
        <f>VLOOKUP(DO865,$A$879:$F$2635,6,FALSE)</f>
        <v>210</v>
      </c>
      <c r="DS865" s="179" t="s">
        <v>65</v>
      </c>
      <c r="DT865" s="10">
        <f>DR865*1.3</f>
        <v>273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VLOOKUP(DX865,$A$879:$F$2635,6,FALSE)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3499</v>
      </c>
      <c r="EI865" s="180"/>
      <c r="EJ865" s="180">
        <f>VLOOKUP(EG865,$A$879:$F$2635,6,FALSE)</f>
        <v>210</v>
      </c>
      <c r="EK865" s="179" t="s">
        <v>65</v>
      </c>
      <c r="EL865" s="10">
        <f>EJ865*1.3</f>
        <v>273</v>
      </c>
      <c r="EM865" s="10"/>
      <c r="EN865" s="233"/>
      <c r="EO865" s="179" t="s">
        <v>122</v>
      </c>
      <c r="EP865" s="360" t="s">
        <v>3499</v>
      </c>
      <c r="ER865" s="180"/>
      <c r="ES865" s="180">
        <f>VLOOKUP(EP865,$A$879:$F$2635,6,FALSE)</f>
        <v>210</v>
      </c>
      <c r="ET865" s="179" t="s">
        <v>65</v>
      </c>
      <c r="EU865" s="10">
        <f>ES865*1.3</f>
        <v>273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VLOOKUP(EY865,$A$879:$F$2635,6,FALSE)</f>
        <v>142</v>
      </c>
      <c r="FC865" s="179" t="s">
        <v>65</v>
      </c>
      <c r="FD865" s="10">
        <f>FB865*1.3</f>
        <v>184.6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VLOOKUP(FH865,$A$879:$F$2635,6,FALSE)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VLOOKUP(FQ865,$A$879:$F$2635,6,FALSE)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VLOOKUP(FZ865,$A$879:$F$2635,6,FALSE)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VLOOKUP(GI865,$A$879:$F$2635,6,FALSE)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3485</v>
      </c>
      <c r="GT865" s="180"/>
      <c r="GU865" s="180">
        <f>VLOOKUP(GR865,$A$879:$F$2635,6,FALSE)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0" t="s">
        <v>3346</v>
      </c>
      <c r="HC865" s="180"/>
      <c r="HD865" s="180">
        <f>VLOOKUP(HA865,$A$879:$F$2635,6,FALSE)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VLOOKUP(HJ865,$A$879:$F$2635,6,FALSE)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VLOOKUP(HS865,$A$879:$F$2635,6,FALSE)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VLOOKUP(IB865,$A$879:$F$2635,6,FALSE)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3499</v>
      </c>
      <c r="IM865" s="180"/>
      <c r="IN865" s="180">
        <f>VLOOKUP(IK865,$A$879:$F$2635,6,FALSE)</f>
        <v>210</v>
      </c>
      <c r="IO865" s="179" t="s">
        <v>65</v>
      </c>
      <c r="IP865" s="10">
        <f>IN865*1.3</f>
        <v>273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VLOOKUP(IT865,$A$879:$F$2635,6,FALSE)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3417</v>
      </c>
      <c r="JE865" s="180"/>
      <c r="JF865" s="180">
        <f>VLOOKUP(JC865,$A$879:$F$2635,6,FALSE)</f>
        <v>15</v>
      </c>
      <c r="JG865" s="179" t="s">
        <v>65</v>
      </c>
      <c r="JH865" s="10">
        <f>JF865*1.3</f>
        <v>19.5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VLOOKUP(JL865,$A$879:$F$2635,6,FALSE)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3499</v>
      </c>
      <c r="JW865" s="180"/>
      <c r="JX865" s="180">
        <f>VLOOKUP(JU865,$A$879:$F$2635,6,FALSE)</f>
        <v>210</v>
      </c>
      <c r="JY865" s="179" t="s">
        <v>65</v>
      </c>
      <c r="JZ865" s="10">
        <f>JX865*1.3</f>
        <v>273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VLOOKUP(KD865,$A$879:$F$2635,6,FALSE)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2659</v>
      </c>
      <c r="KO865" s="180"/>
      <c r="KP865" s="180">
        <f>VLOOKUP(KM865,$A$879:$F$2635,6,FALSE)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VLOOKUP(KV865,$A$879:$F$2635,6,FALSE)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VLOOKUP(LE865,$A$879:$F$2635,6,FALSE)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3339</v>
      </c>
      <c r="LP865" s="180"/>
      <c r="LQ865" s="180">
        <f>VLOOKUP(LN865,$A$879:$F$2635,6,FALSE)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VLOOKUP(LW865,$A$879:$F$2635,6,FALSE)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3499</v>
      </c>
      <c r="MH865" s="180"/>
      <c r="MI865" s="180">
        <f>VLOOKUP(MF865,$A$879:$F$2635,6,FALSE)</f>
        <v>210</v>
      </c>
      <c r="MJ865" s="179" t="s">
        <v>65</v>
      </c>
      <c r="MK865" s="10">
        <f>MI865*1.3</f>
        <v>273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VLOOKUP(MO865,$A$879:$F$2635,6,FALSE)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3339</v>
      </c>
      <c r="MZ865" s="180"/>
      <c r="NA865" s="180">
        <f>VLOOKUP(MX865,$A$879:$F$2635,6,FALSE)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VLOOKUP(NG865,$A$879:$F$2635,6,FALSE)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VLOOKUP(NP865,$A$879:$F$2635,6,FALSE)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3339</v>
      </c>
      <c r="OA865" s="180"/>
      <c r="OB865" s="180">
        <f>VLOOKUP(NY865,$A$879:$F$2635,6,FALSE)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VLOOKUP(OH865,$A$879:$F$2635,6,FALSE)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VLOOKUP(OQ865,$A$879:$F$2635,6,FALSE)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VLOOKUP(OZ865,$A$879:$F$2635,6,FALSE)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3339</v>
      </c>
      <c r="PK865" s="180"/>
      <c r="PL865" s="180">
        <f>VLOOKUP(PI865,$A$879:$F$2635,6,FALSE)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VLOOKUP(PR865,$A$879:$F$2635,6,FALSE)</f>
        <v>142</v>
      </c>
      <c r="PV865" s="179" t="s">
        <v>65</v>
      </c>
      <c r="PW865" s="10">
        <f>PU865*1.3</f>
        <v>184.6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VLOOKUP(QA865,$A$879:$F$2635,6,FALSE)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VLOOKUP(QJ865,$A$879:$F$2635,6,FALSE)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VLOOKUP(QS865,$A$879:$F$2635,6,FALSE)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3339</v>
      </c>
      <c r="RD865" s="180"/>
      <c r="RE865" s="180">
        <f>VLOOKUP(RB865,$A$879:$F$2635,6,FALSE)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3242</v>
      </c>
      <c r="RM865" s="180"/>
      <c r="RN865" s="180">
        <f>VLOOKUP(RK865,$A$879:$F$2635,6,FALSE)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VLOOKUP(RT865,$A$879:$F$2635,6,FALSE)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VLOOKUP(SC865,$A$879:$F$2635,6,FALSE)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VLOOKUP(SL865,$A$879:$F$2635,6,FALSE)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VLOOKUP(SU865,$A$879:$F$2635,6,FALSE)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VLOOKUP(TD865,$A$879:$F$2635,6,FALSE)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VLOOKUP(TM865,$A$879:$F$2635,6,FALSE)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VLOOKUP(TV865,$A$879:$F$2635,6,FALSE)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VLOOKUP(UE865,$A$879:$F$2635,6,FALSE)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VLOOKUP(UN865,$A$879:$F$2635,6,FALSE)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3192</v>
      </c>
      <c r="UY865" s="180"/>
      <c r="UZ865" s="180">
        <f>VLOOKUP(UW865,$A$879:$F$2635,6,FALSE)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VLOOKUP(VF865,$A$879:$F$2635,6,FALSE)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3119</v>
      </c>
      <c r="VQ865" s="180"/>
      <c r="VR865" s="180">
        <f>VLOOKUP(VO865,$A$879:$F$2635,6,FALSE)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VLOOKUP(VX865,$A$879:$F$2635,6,FALSE)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VLOOKUP(WG865,$A$879:$F$2635,6,FALSE)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VLOOKUP(WP865,$A$879:$F$2635,6,FALSE)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VLOOKUP(WY865,$A$879:$F$2635,6,FALSE)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3499</v>
      </c>
      <c r="XJ865" s="180"/>
      <c r="XK865" s="180">
        <f>VLOOKUP(XH865,$A$879:$F$2635,6,FALSE)</f>
        <v>210</v>
      </c>
      <c r="XL865" s="179" t="s">
        <v>65</v>
      </c>
      <c r="XM865" s="10">
        <f>XK865*1.3</f>
        <v>273</v>
      </c>
      <c r="XO865" s="239"/>
      <c r="XP865" s="179" t="s">
        <v>122</v>
      </c>
      <c r="XQ865" s="360" t="s">
        <v>3111</v>
      </c>
      <c r="XS865" s="180"/>
      <c r="XT865" s="180">
        <f>VLOOKUP(XQ865,$A$879:$F$2635,6,FALSE)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3499</v>
      </c>
      <c r="YB865" s="180"/>
      <c r="YC865" s="180">
        <f>VLOOKUP(XZ865,$A$879:$F$2635,6,FALSE)</f>
        <v>210</v>
      </c>
      <c r="YD865" s="179" t="s">
        <v>65</v>
      </c>
      <c r="YE865" s="10">
        <f>YC865*1.3</f>
        <v>273</v>
      </c>
      <c r="YG865" s="239"/>
      <c r="YH865" s="179" t="s">
        <v>122</v>
      </c>
      <c r="YI865" s="360" t="s">
        <v>3339</v>
      </c>
      <c r="YK865" s="180"/>
      <c r="YL865" s="180">
        <f>VLOOKUP(YI865,$A$879:$F$2635,6,FALSE)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VLOOKUP(YR865,$A$879:$F$2635,6,FALSE)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3115</v>
      </c>
      <c r="ZC865" s="180"/>
      <c r="ZD865" s="180">
        <f>VLOOKUP(ZA865,$A$879:$F$2635,6,FALSE)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3352</v>
      </c>
      <c r="ZL865" s="180"/>
      <c r="ZM865" s="180">
        <f>VLOOKUP(ZJ865,$A$879:$F$2635,6,FALSE)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VLOOKUP(ZS865,$A$879:$F$2635,6,FALSE)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VLOOKUP(AAB865,$A$879:$F$2635,6,FALSE)</f>
        <v>47</v>
      </c>
      <c r="AAF865" s="179" t="s">
        <v>65</v>
      </c>
      <c r="AAG865" s="10">
        <f>AAE865*1.3</f>
        <v>61.1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VLOOKUP(AAK865,$A$879:$F$2635,6,FALSE)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3390</v>
      </c>
      <c r="AAV865" s="180"/>
      <c r="AAW865" s="180">
        <f>VLOOKUP(AAT865,$A$879:$F$2635,6,FALSE)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VLOOKUP(ABC865,$A$879:$F$2635,6,FALSE)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VLOOKUP(ABL865,$A$879:$F$2635,6,FALSE)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VLOOKUP(ABU865,$A$879:$F$2635,6,FALSE)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VLOOKUP(ACD865,$A$879:$F$2635,6,FALSE)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VLOOKUP(ACM865,$A$879:$F$2635,6,FALSE)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VLOOKUP(ACV865,$A$879:$F$2635,6,FALSE)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VLOOKUP(ADE865,$A$879:$F$2635,6,FALSE)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VLOOKUP(ADN865,$A$879:$F$2635,6,FALSE)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VLOOKUP(ADW865,$A$879:$F$2635,6,FALSE)</f>
        <v>142</v>
      </c>
      <c r="AEA865" s="179" t="s">
        <v>65</v>
      </c>
      <c r="AEB865" s="10">
        <f>ADZ865*1.3</f>
        <v>184.6</v>
      </c>
      <c r="AED865" s="239"/>
      <c r="AEE865" s="179" t="s">
        <v>122</v>
      </c>
      <c r="AEF865" s="75" t="s">
        <v>183</v>
      </c>
      <c r="AEH865" s="180"/>
      <c r="AEI865" s="180" t="e">
        <f>VLOOKUP(AEF865,$A$879:$F$2635,6,FALSE)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VLOOKUP(AEO865,$A$879:$F$2635,6,FALSE)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VLOOKUP(AEX865,$A$879:$F$2635,6,FALSE)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VLOOKUP(AFG865,$A$879:$F$2635,6,FALSE)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VLOOKUP(AFP865,$A$879:$F$2635,6,FALSE)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VLOOKUP(AFY865,$A$879:$F$2635,6,FALSE)</f>
        <v>47</v>
      </c>
      <c r="AGC865" s="179" t="s">
        <v>65</v>
      </c>
      <c r="AGD865" s="10">
        <f>AGB865*1.3</f>
        <v>61.1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VLOOKUP(AGH865,$A$879:$F$2635,6,FALSE)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VLOOKUP(AGQ865,$A$879:$F$2635,6,FALSE)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VLOOKUP(AGZ865,$A$879:$F$2635,6,FALSE)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39" t="s">
        <v>3456</v>
      </c>
      <c r="AHK865" s="180"/>
      <c r="AHL865" s="180">
        <f>VLOOKUP(AHI865,$A$879:$F$2635,6,FALSE)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VLOOKUP(AHR865,$A$879:$F$2635,6,FALSE)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VLOOKUP(AIA865,$A$879:$F$2635,6,FALSE)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3168</v>
      </c>
      <c r="AIL865" s="180"/>
      <c r="AIM865" s="180">
        <f>VLOOKUP(AIJ865,$A$879:$F$2635,6,FALSE)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VLOOKUP(AIS865,$A$879:$F$2635,6,FALSE)</f>
        <v>47</v>
      </c>
      <c r="AIW865" s="179" t="s">
        <v>65</v>
      </c>
      <c r="AIX865" s="10">
        <f>AIV865*1.3</f>
        <v>61.1</v>
      </c>
      <c r="AIY865" s="10"/>
      <c r="AIZ865" s="239"/>
      <c r="AJA865" s="179" t="s">
        <v>122</v>
      </c>
      <c r="AJB865" s="370" t="s">
        <v>3339</v>
      </c>
      <c r="AJD865" s="180"/>
      <c r="AJE865" s="180">
        <f>VLOOKUP(AJB865,$A$879:$F$2635,6,FALSE)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3499</v>
      </c>
      <c r="AJM865" s="180"/>
      <c r="AJN865" s="180">
        <f>VLOOKUP(AJK865,$A$879:$F$2635,6,FALSE)</f>
        <v>210</v>
      </c>
      <c r="AJO865" s="179" t="s">
        <v>65</v>
      </c>
      <c r="AJP865" s="10">
        <f>AJN865*1.3</f>
        <v>273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VLOOKUP(AJT865,$A$879:$F$2635,6,FALSE)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0" t="s">
        <v>3390</v>
      </c>
      <c r="AKE865" s="180"/>
      <c r="AKF865" s="180">
        <f>VLOOKUP(AKC865,$A$879:$F$2635,6,FALSE)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3339</v>
      </c>
      <c r="AKN865" s="180"/>
      <c r="AKO865" s="180">
        <f>VLOOKUP(AKL865,$A$879:$F$2635,6,FALSE)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2659</v>
      </c>
      <c r="AKW865" s="180"/>
      <c r="AKX865" s="180">
        <f>VLOOKUP(AKU865,$A$879:$F$2635,6,FALSE)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VLOOKUP(ALD865,$A$879:$F$2635,6,FALSE)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VLOOKUP(ALM865,$A$879:$F$2635,6,FALSE)</f>
        <v>142</v>
      </c>
      <c r="ALQ865" s="179" t="s">
        <v>65</v>
      </c>
      <c r="ALR865" s="10">
        <f>ALP865*1.3</f>
        <v>184.6</v>
      </c>
      <c r="ALS865" s="10"/>
      <c r="ALT865" s="239"/>
      <c r="ALU865" s="179" t="s">
        <v>122</v>
      </c>
      <c r="ALV865" s="360" t="s">
        <v>2659</v>
      </c>
      <c r="ALX865" s="180"/>
      <c r="ALY865" s="180">
        <f>VLOOKUP(ALV865,$A$879:$F$2635,6,FALSE)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VLOOKUP(AME865,$A$879:$F$2635,6,FALSE)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VLOOKUP(AMN865,$A$879:$F$2635,6,FALSE)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VLOOKUP(AMW865,$A$879:$F$2635,6,FALSE)</f>
        <v>47</v>
      </c>
      <c r="ANA865" s="179" t="s">
        <v>65</v>
      </c>
      <c r="ANB865" s="10">
        <f>AMZ865*1.3</f>
        <v>61.1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VLOOKUP(ANF865,$A$879:$F$2635,6,FALSE)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VLOOKUP(ANO865,$A$879:$F$2635,6,FALSE)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VLOOKUP(ANX865,$A$879:$F$2635,6,FALSE)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VLOOKUP(AOG865,$A$879:$F$2635,6,FALSE)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3339</v>
      </c>
      <c r="AOR865" s="180"/>
      <c r="AOS865" s="180">
        <f>VLOOKUP(AOP865,$A$879:$F$2635,6,FALSE)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VLOOKUP(AOY865,$A$879:$F$2635,6,FALSE)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VLOOKUP(APH865,$A$879:$F$2635,6,FALSE)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VLOOKUP(APQ865,$A$879:$F$2635,6,FALSE)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3381</v>
      </c>
      <c r="AQB865" s="180"/>
      <c r="AQC865" s="180">
        <f>VLOOKUP(APZ865,$A$879:$F$2635,6,FALSE)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VLOOKUP(AQI865,$A$879:$F$2635,6,FALSE)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VLOOKUP(AQR865,$A$879:$F$2635,6,FALSE)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VLOOKUP(ARA865,$A$879:$F$2635,6,FALSE)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VLOOKUP(ARJ865,$A$879:$F$2635,6,FALSE)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VLOOKUP(ARS865,$A$879:$F$2635,6,FALSE)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3538</v>
      </c>
      <c r="ASD865" s="180"/>
      <c r="ASE865" s="180">
        <f>VLOOKUP(ASB865,$A$879:$F$2635,6,FALSE)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VLOOKUP(ASK865,$A$879:$F$2635,6,FALSE)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VLOOKUP(AST865,$A$879:$F$2635,6,FALSE)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VLOOKUP(ATC865,$A$879:$F$2635,6,FALSE)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VLOOKUP(ATL865,$A$879:$F$2635,6,FALSE)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VLOOKUP(ATU865,$A$879:$F$2635,6,FALSE)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VLOOKUP(AUD865,$A$879:$F$2635,6,FALSE)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VLOOKUP(AUM865,$A$879:$F$2635,6,FALSE)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VLOOKUP(AUV865,$A$879:$F$2635,6,FALSE)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VLOOKUP(AVE865,$A$879:$F$2635,6,FALSE)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VLOOKUP(AVN865,$A$879:$F$2635,6,FALSE)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VLOOKUP(AVW865,$A$879:$F$2635,6,FALSE)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VLOOKUP(AWF865,$A$879:$F$2635,6,FALSE)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VLOOKUP(AWO865,$A$879:$F$2635,6,FALSE)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VLOOKUP(AWX865,$A$879:$F$2635,6,FALSE)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VLOOKUP(AXG865,$A$879:$F$2635,6,FALSE)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VLOOKUP(AXP865,$A$879:$F$2635,6,FALSE)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VLOOKUP(AXY865,$A$879:$F$2635,6,FALSE)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VLOOKUP(AYH865,$A$879:$F$2635,6,FALSE)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VLOOKUP(AYQ865,$A$879:$F$2635,6,FALSE)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VLOOKUP(AYZ865,$A$879:$F$2635,6,FALSE)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VLOOKUP(AZI865,$A$879:$F$2635,6,FALSE)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3314</v>
      </c>
      <c r="AZT865" s="180"/>
      <c r="AZU865" s="180">
        <f>VLOOKUP(AZR865,$A$879:$F$2635,6,FALSE)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VLOOKUP(BAA865,$A$879:$F$2635,6,FALSE)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3456</v>
      </c>
      <c r="BAL865" s="180"/>
      <c r="BAM865" s="180">
        <f>VLOOKUP(BAJ865,$A$879:$F$2635,6,FALSE)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VLOOKUP(BAS865,$A$879:$F$2635,6,FALSE)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VLOOKUP(BBB865,$A$879:$F$2635,6,FALSE)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VLOOKUP(BBK865,$A$879:$F$2635,6,FALSE)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3339</v>
      </c>
      <c r="BBV865" s="180"/>
      <c r="BBW865" s="180">
        <f>VLOOKUP(BBT865,$A$879:$F$2635,6,FALSE)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3499</v>
      </c>
      <c r="BCE865" s="180"/>
      <c r="BCF865" s="180">
        <f>VLOOKUP(BCC865,$A$879:$F$2635,6,FALSE)</f>
        <v>210</v>
      </c>
      <c r="BCG865" s="179" t="s">
        <v>65</v>
      </c>
      <c r="BCH865" s="10">
        <f>BCF865*1.3</f>
        <v>273</v>
      </c>
      <c r="BCI865" s="10"/>
      <c r="BCJ865" s="239"/>
      <c r="BCK865" s="179" t="s">
        <v>122</v>
      </c>
      <c r="BCL865" s="360" t="s">
        <v>3499</v>
      </c>
      <c r="BCN865" s="180"/>
      <c r="BCO865" s="180">
        <f>VLOOKUP(BCL865,$A$879:$F$2635,6,FALSE)</f>
        <v>210</v>
      </c>
      <c r="BCP865" s="179" t="s">
        <v>65</v>
      </c>
      <c r="BCQ865" s="10">
        <f>BCO865*1.3</f>
        <v>273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VLOOKUP(BCU865,$A$879:$F$2635,6,FALSE)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VLOOKUP(BDD865,$A$879:$F$2635,6,FALSE)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VLOOKUP(BDM865,$A$879:$F$2635,6,FALSE)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VLOOKUP(BDV865,$A$879:$F$2635,6,FALSE)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3180</v>
      </c>
      <c r="BEG865" s="180"/>
      <c r="BEH865" s="180">
        <f>VLOOKUP(BEE865,$A$879:$F$2635,6,FALSE)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0" t="s">
        <v>3344</v>
      </c>
      <c r="BEP865" s="180"/>
      <c r="BEQ865" s="180">
        <f>VLOOKUP(BEN865,$A$879:$F$2635,6,FALSE)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VLOOKUP(BEW865,$A$879:$F$2635,6,FALSE)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VLOOKUP(BFF865,$A$879:$F$2635,6,FALSE)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VLOOKUP(BFO865,$A$879:$F$2635,6,FALSE)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VLOOKUP(BFX865,$A$879:$F$2635,6,FALSE)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VLOOKUP(BGG865,$A$879:$F$2635,6,FALSE)</f>
        <v>47</v>
      </c>
      <c r="BGK865" s="179" t="s">
        <v>65</v>
      </c>
      <c r="BGL865" s="10">
        <f>BGJ865*1.3</f>
        <v>61.1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VLOOKUP(BGP865,$A$879:$F$2635,6,FALSE)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VLOOKUP(BGY865,$A$879:$F$2635,6,FALSE)</f>
        <v>22</v>
      </c>
      <c r="BHC865" s="179" t="s">
        <v>65</v>
      </c>
      <c r="BHD865" s="10">
        <f>BHB865*1.3</f>
        <v>28.6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VLOOKUP(B866,$A$879:$F$2635,6,FALSE)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VLOOKUP(K866,$A$879:$F$2635,6,FALSE)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VLOOKUP(T866,$A$879:$F$2635,6,FALSE)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VLOOKUP(AC866,$A$879:$F$2635,6,FALSE)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3339</v>
      </c>
      <c r="AN866" s="180"/>
      <c r="AO866" s="180">
        <f>VLOOKUP(AL866,$A$879:$F$2635,6,FALSE)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VLOOKUP(AU866,$A$879:$F$2635,6,FALSE)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3417</v>
      </c>
      <c r="BF866" s="180"/>
      <c r="BG866" s="180">
        <f>VLOOKUP(BD866,$A$879:$F$2635,6,FALSE)</f>
        <v>15</v>
      </c>
      <c r="BH866" s="179" t="s">
        <v>67</v>
      </c>
      <c r="BI866" s="10">
        <f>BG866*1.2</f>
        <v>18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VLOOKUP(BM866,$A$879:$F$2635,6,FALSE)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VLOOKUP(BV866,$A$879:$F$2635,6,FALSE)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VLOOKUP(CE866,$A$879:$F$2635,6,FALSE)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VLOOKUP(CN866,$A$879:$F$2635,6,FALSE)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VLOOKUP(CW866,$A$879:$F$2635,6,FALSE)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VLOOKUP(DF866,$A$879:$F$2635,6,FALSE)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VLOOKUP(DO866,$A$879:$F$2635,6,FALSE)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VLOOKUP(DX866,$A$879:$F$2635,6,FALSE)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VLOOKUP(EG866,$A$879:$F$2635,6,FALSE)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VLOOKUP(EP866,$A$879:$F$2635,6,FALSE)</f>
        <v>47</v>
      </c>
      <c r="ET866" s="179" t="s">
        <v>67</v>
      </c>
      <c r="EU866" s="10">
        <f>ES866*1.2</f>
        <v>56.4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VLOOKUP(EY866,$A$879:$F$2635,6,FALSE)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VLOOKUP(FH866,$A$879:$F$2635,6,FALSE)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VLOOKUP(FQ866,$A$879:$F$2635,6,FALSE)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VLOOKUP(FZ866,$A$879:$F$2635,6,FALSE)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3499</v>
      </c>
      <c r="GK866" s="180"/>
      <c r="GL866" s="180">
        <f>VLOOKUP(GI866,$A$879:$F$2635,6,FALSE)</f>
        <v>210</v>
      </c>
      <c r="GM866" s="179" t="s">
        <v>67</v>
      </c>
      <c r="GN866" s="10">
        <f>GL866*1.2</f>
        <v>252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VLOOKUP(GR866,$A$879:$F$2635,6,FALSE)</f>
        <v>142</v>
      </c>
      <c r="GV866" s="179" t="s">
        <v>67</v>
      </c>
      <c r="GW866" s="10">
        <f>GU866*1.2</f>
        <v>170.4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VLOOKUP(HA866,$A$879:$F$2635,6,FALSE)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VLOOKUP(HJ866,$A$879:$F$2635,6,FALSE)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VLOOKUP(HS866,$A$879:$F$2635,6,FALSE)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3339</v>
      </c>
      <c r="ID866" s="180"/>
      <c r="IE866" s="180">
        <f>VLOOKUP(IB866,$A$879:$F$2635,6,FALSE)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VLOOKUP(IK866,$A$879:$F$2635,6,FALSE)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VLOOKUP(IT866,$A$879:$F$2635,6,FALSE)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VLOOKUP(JC866,$A$879:$F$2635,6,FALSE)</f>
        <v>142</v>
      </c>
      <c r="JG866" s="179" t="s">
        <v>67</v>
      </c>
      <c r="JH866" s="10">
        <f>JF866*1.2</f>
        <v>170.4</v>
      </c>
      <c r="JI866" s="10"/>
      <c r="JJ866" s="233"/>
      <c r="JK866" s="179" t="s">
        <v>123</v>
      </c>
      <c r="JL866" s="360" t="s">
        <v>3180</v>
      </c>
      <c r="JN866" s="180"/>
      <c r="JO866" s="180">
        <f>VLOOKUP(JL866,$A$879:$F$2635,6,FALSE)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VLOOKUP(JU866,$A$879:$F$2635,6,FALSE)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VLOOKUP(KD866,$A$879:$F$2635,6,FALSE)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3339</v>
      </c>
      <c r="KO866" s="180"/>
      <c r="KP866" s="180">
        <f>VLOOKUP(KM866,$A$879:$F$2635,6,FALSE)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VLOOKUP(KV866,$A$879:$F$2635,6,FALSE)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VLOOKUP(LE866,$A$879:$F$2635,6,FALSE)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VLOOKUP(LN866,$A$879:$F$2635,6,FALSE)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VLOOKUP(LW866,$A$879:$F$2635,6,FALSE)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3417</v>
      </c>
      <c r="MH866" s="180"/>
      <c r="MI866" s="180">
        <f>VLOOKUP(MF866,$A$879:$F$2635,6,FALSE)</f>
        <v>15</v>
      </c>
      <c r="MJ866" s="179" t="s">
        <v>67</v>
      </c>
      <c r="MK866" s="10">
        <f>MI866*1.2</f>
        <v>18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VLOOKUP(MO866,$A$879:$F$2635,6,FALSE)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VLOOKUP(MX866,$A$879:$F$2635,6,FALSE)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VLOOKUP(NG866,$A$879:$F$2635,6,FALSE)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VLOOKUP(NP866,$A$879:$F$2635,6,FALSE)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2659</v>
      </c>
      <c r="OA866" s="180"/>
      <c r="OB866" s="180">
        <f>VLOOKUP(NY866,$A$879:$F$2635,6,FALSE)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3275</v>
      </c>
      <c r="OJ866" s="180"/>
      <c r="OK866" s="180">
        <f>VLOOKUP(OH866,$A$879:$F$2635,6,FALSE)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VLOOKUP(OQ866,$A$879:$F$2635,6,FALSE)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3417</v>
      </c>
      <c r="PB866" s="180"/>
      <c r="PC866" s="180">
        <f>VLOOKUP(OZ866,$A$879:$F$2635,6,FALSE)</f>
        <v>15</v>
      </c>
      <c r="PD866" s="179" t="s">
        <v>67</v>
      </c>
      <c r="PE866" s="10">
        <f>PC866*1.2</f>
        <v>18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VLOOKUP(PI866,$A$879:$F$2635,6,FALSE)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VLOOKUP(PR866,$A$879:$F$2635,6,FALSE)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3499</v>
      </c>
      <c r="QC866" s="180"/>
      <c r="QD866" s="180">
        <f>VLOOKUP(QA866,$A$879:$F$2635,6,FALSE)</f>
        <v>210</v>
      </c>
      <c r="QE866" s="179" t="s">
        <v>67</v>
      </c>
      <c r="QF866" s="10">
        <f>QD866*1.2</f>
        <v>252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VLOOKUP(QJ866,$A$879:$F$2635,6,FALSE)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2655</v>
      </c>
      <c r="QU866" s="180"/>
      <c r="QV866" s="180">
        <f>VLOOKUP(QS866,$A$879:$F$2635,6,FALSE)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VLOOKUP(RB866,$A$879:$F$2635,6,FALSE)</f>
        <v>142</v>
      </c>
      <c r="RF866" s="179" t="s">
        <v>67</v>
      </c>
      <c r="RG866" s="10">
        <f>RE866*1.2</f>
        <v>170.4</v>
      </c>
      <c r="RH866" s="10"/>
      <c r="RI866" s="233"/>
      <c r="RJ866" s="179" t="s">
        <v>123</v>
      </c>
      <c r="RK866" s="360" t="s">
        <v>3321</v>
      </c>
      <c r="RM866" s="180"/>
      <c r="RN866" s="180">
        <f>VLOOKUP(RK866,$A$879:$F$2635,6,FALSE)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VLOOKUP(RT866,$A$879:$F$2635,6,FALSE)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VLOOKUP(SC866,$A$879:$F$2635,6,FALSE)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3350</v>
      </c>
      <c r="SN866" s="180"/>
      <c r="SO866" s="180">
        <f>VLOOKUP(SL866,$A$879:$F$2635,6,FALSE)</f>
        <v>122</v>
      </c>
      <c r="SP866" s="179" t="s">
        <v>67</v>
      </c>
      <c r="SQ866" s="10">
        <f>SO866*1.2</f>
        <v>146.4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VLOOKUP(SU866,$A$879:$F$2635,6,FALSE)</f>
        <v>142</v>
      </c>
      <c r="SY866" s="179" t="s">
        <v>67</v>
      </c>
      <c r="SZ866" s="10">
        <f>SX866*1.2</f>
        <v>170.4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VLOOKUP(TD866,$A$879:$F$2635,6,FALSE)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3305</v>
      </c>
      <c r="TO866" s="180"/>
      <c r="TP866" s="180">
        <f>VLOOKUP(TM866,$A$879:$F$2635,6,FALSE)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VLOOKUP(TV866,$A$879:$F$2635,6,FALSE)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3474</v>
      </c>
      <c r="UG866" s="180"/>
      <c r="UH866" s="180">
        <f>VLOOKUP(UE866,$A$879:$F$2635,6,FALSE)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VLOOKUP(UN866,$A$879:$F$2635,6,FALSE)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3390</v>
      </c>
      <c r="UY866" s="180"/>
      <c r="UZ866" s="180">
        <f>VLOOKUP(UW866,$A$879:$F$2635,6,FALSE)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VLOOKUP(VF866,$A$879:$F$2635,6,FALSE)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3390</v>
      </c>
      <c r="VQ866" s="180"/>
      <c r="VR866" s="180">
        <f>VLOOKUP(VO866,$A$879:$F$2635,6,FALSE)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VLOOKUP(VX866,$A$879:$F$2635,6,FALSE)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3499</v>
      </c>
      <c r="WI866" s="180"/>
      <c r="WJ866" s="180">
        <f>VLOOKUP(WG866,$A$879:$F$2635,6,FALSE)</f>
        <v>210</v>
      </c>
      <c r="WK866" s="179" t="s">
        <v>67</v>
      </c>
      <c r="WL866" s="10">
        <f>WJ866*1.2</f>
        <v>252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VLOOKUP(WP866,$A$879:$F$2635,6,FALSE)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VLOOKUP(WY866,$A$879:$F$2635,6,FALSE)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VLOOKUP(XH866,$A$879:$F$2635,6,FALSE)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0" t="s">
        <v>2565</v>
      </c>
      <c r="XS866" s="180"/>
      <c r="XT866" s="180">
        <f>VLOOKUP(XQ866,$A$879:$F$2635,6,FALSE)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0" t="s">
        <v>3348</v>
      </c>
      <c r="YB866" s="180"/>
      <c r="YC866" s="180">
        <f>VLOOKUP(XZ866,$A$879:$F$2635,6,FALSE)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VLOOKUP(YI866,$A$879:$F$2635,6,FALSE)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VLOOKUP(YR866,$A$879:$F$2635,6,FALSE)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VLOOKUP(ZA866,$A$879:$F$2635,6,FALSE)</f>
        <v>47</v>
      </c>
      <c r="ZE866" s="179" t="s">
        <v>67</v>
      </c>
      <c r="ZF866" s="10">
        <f>ZD866*1.2</f>
        <v>56.4</v>
      </c>
      <c r="ZH866" s="239"/>
      <c r="ZI866" s="179" t="s">
        <v>123</v>
      </c>
      <c r="ZJ866" s="360" t="s">
        <v>727</v>
      </c>
      <c r="ZL866" s="180"/>
      <c r="ZM866" s="180">
        <f>VLOOKUP(ZJ866,$A$879:$F$2635,6,FALSE)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VLOOKUP(ZS866,$A$879:$F$2635,6,FALSE)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3517</v>
      </c>
      <c r="AAD866" s="180"/>
      <c r="AAE866" s="180">
        <f>VLOOKUP(AAB866,$A$879:$F$2635,6,FALSE)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VLOOKUP(AAK866,$A$879:$F$2635,6,FALSE)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2659</v>
      </c>
      <c r="AAV866" s="180"/>
      <c r="AAW866" s="180">
        <f>VLOOKUP(AAT866,$A$879:$F$2635,6,FALSE)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3499</v>
      </c>
      <c r="ABE866" s="180"/>
      <c r="ABF866" s="180">
        <f>VLOOKUP(ABC866,$A$879:$F$2635,6,FALSE)</f>
        <v>210</v>
      </c>
      <c r="ABG866" s="179" t="s">
        <v>67</v>
      </c>
      <c r="ABH866" s="10">
        <f>ABF866*1.2</f>
        <v>252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VLOOKUP(ABL866,$A$879:$F$2635,6,FALSE)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VLOOKUP(ABU866,$A$879:$F$2635,6,FALSE)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VLOOKUP(ACD866,$A$879:$F$2635,6,FALSE)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VLOOKUP(ACM866,$A$879:$F$2635,6,FALSE)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VLOOKUP(ACV866,$A$879:$F$2635,6,FALSE)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3370</v>
      </c>
      <c r="ADG866" s="180"/>
      <c r="ADH866" s="180">
        <f>VLOOKUP(ADE866,$A$879:$F$2635,6,FALSE)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VLOOKUP(ADN866,$A$879:$F$2635,6,FALSE)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3456</v>
      </c>
      <c r="ADY866" s="180"/>
      <c r="ADZ866" s="180">
        <f>VLOOKUP(ADW866,$A$879:$F$2635,6,FALSE)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VLOOKUP(AEF866,$A$879:$F$2635,6,FALSE)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VLOOKUP(AEO866,$A$879:$F$2635,6,FALSE)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VLOOKUP(AEX866,$A$879:$F$2635,6,FALSE)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VLOOKUP(AFG866,$A$879:$F$2635,6,FALSE)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VLOOKUP(AFP866,$A$879:$F$2635,6,FALSE)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VLOOKUP(AFY866,$A$879:$F$2635,6,FALSE)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2659</v>
      </c>
      <c r="AGJ866" s="180"/>
      <c r="AGK866" s="180">
        <f>VLOOKUP(AGH866,$A$879:$F$2635,6,FALSE)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VLOOKUP(AGQ866,$A$879:$F$2635,6,FALSE)</f>
        <v>237</v>
      </c>
      <c r="AGU866" s="179" t="s">
        <v>67</v>
      </c>
      <c r="AGV866" s="10">
        <f>AGT866*1.2</f>
        <v>284.39999999999998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VLOOKUP(AGZ866,$A$879:$F$2635,6,FALSE)</f>
        <v>142</v>
      </c>
      <c r="AHD866" s="179" t="s">
        <v>67</v>
      </c>
      <c r="AHE866" s="10">
        <f>AHC866*1.2</f>
        <v>170.4</v>
      </c>
      <c r="AHF866" s="10"/>
      <c r="AHG866" s="239"/>
      <c r="AHH866" s="179" t="s">
        <v>123</v>
      </c>
      <c r="AHI866" s="439" t="s">
        <v>3499</v>
      </c>
      <c r="AHK866" s="180"/>
      <c r="AHL866" s="180">
        <f>VLOOKUP(AHI866,$A$879:$F$2635,6,FALSE)</f>
        <v>210</v>
      </c>
      <c r="AHM866" s="179" t="s">
        <v>67</v>
      </c>
      <c r="AHN866" s="10">
        <f>AHL866*1.2</f>
        <v>252</v>
      </c>
      <c r="AHO866" s="10"/>
      <c r="AHP866" s="239"/>
      <c r="AHQ866" s="179" t="s">
        <v>123</v>
      </c>
      <c r="AHR866" s="360" t="s">
        <v>3499</v>
      </c>
      <c r="AHT866" s="180"/>
      <c r="AHU866" s="180">
        <f>VLOOKUP(AHR866,$A$879:$F$2635,6,FALSE)</f>
        <v>210</v>
      </c>
      <c r="AHV866" s="179" t="s">
        <v>67</v>
      </c>
      <c r="AHW866" s="10">
        <f>AHU866*1.2</f>
        <v>252</v>
      </c>
      <c r="AHX866" s="10"/>
      <c r="AHY866" s="239"/>
      <c r="AHZ866" s="179" t="s">
        <v>123</v>
      </c>
      <c r="AIA866" s="360" t="s">
        <v>3338</v>
      </c>
      <c r="AIC866" s="180"/>
      <c r="AID866" s="180">
        <f>VLOOKUP(AIA866,$A$879:$F$2635,6,FALSE)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3499</v>
      </c>
      <c r="AIL866" s="180"/>
      <c r="AIM866" s="180">
        <f>VLOOKUP(AIJ866,$A$879:$F$2635,6,FALSE)</f>
        <v>210</v>
      </c>
      <c r="AIN866" s="179" t="s">
        <v>67</v>
      </c>
      <c r="AIO866" s="10">
        <f>AIM866*1.2</f>
        <v>252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VLOOKUP(AIS866,$A$879:$F$2635,6,FALSE)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VLOOKUP(AJB866,$A$879:$F$2635,6,FALSE)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VLOOKUP(AJK866,$A$879:$F$2635,6,FALSE)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VLOOKUP(AJT866,$A$879:$F$2635,6,FALSE)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VLOOKUP(AKC866,$A$879:$F$2635,6,FALSE)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VLOOKUP(AKL866,$A$879:$F$2635,6,FALSE)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VLOOKUP(AKU866,$A$879:$F$2635,6,FALSE)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VLOOKUP(ALD866,$A$879:$F$2635,6,FALSE)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VLOOKUP(ALM866,$A$879:$F$2635,6,FALSE)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VLOOKUP(ALV866,$A$879:$F$2635,6,FALSE)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VLOOKUP(AME866,$A$879:$F$2635,6,FALSE)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3339</v>
      </c>
      <c r="AMP866" s="180"/>
      <c r="AMQ866" s="180">
        <f>VLOOKUP(AMN866,$A$879:$F$2635,6,FALSE)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VLOOKUP(AMW866,$A$879:$F$2635,6,FALSE)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3499</v>
      </c>
      <c r="ANH866" s="180"/>
      <c r="ANI866" s="180">
        <f>VLOOKUP(ANF866,$A$879:$F$2635,6,FALSE)</f>
        <v>210</v>
      </c>
      <c r="ANJ866" s="179" t="s">
        <v>67</v>
      </c>
      <c r="ANK866" s="10">
        <f>ANI866*1.2</f>
        <v>252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VLOOKUP(ANO866,$A$879:$F$2635,6,FALSE)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VLOOKUP(ANX866,$A$879:$F$2635,6,FALSE)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VLOOKUP(AOG866,$A$879:$F$2635,6,FALSE)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3215</v>
      </c>
      <c r="AOR866" s="180"/>
      <c r="AOS866" s="180">
        <f>VLOOKUP(AOP866,$A$879:$F$2635,6,FALSE)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VLOOKUP(AOY866,$A$879:$F$2635,6,FALSE)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VLOOKUP(APH866,$A$879:$F$2635,6,FALSE)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VLOOKUP(APQ866,$A$879:$F$2635,6,FALSE)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3254</v>
      </c>
      <c r="AQB866" s="180"/>
      <c r="AQC866" s="180">
        <f>VLOOKUP(APZ866,$A$879:$F$2635,6,FALSE)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3499</v>
      </c>
      <c r="AQK866" s="180"/>
      <c r="AQL866" s="180">
        <f>VLOOKUP(AQI866,$A$879:$F$2635,6,FALSE)</f>
        <v>210</v>
      </c>
      <c r="AQM866" s="179" t="s">
        <v>67</v>
      </c>
      <c r="AQN866" s="10">
        <f>AQL866*1.2</f>
        <v>252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VLOOKUP(AQR866,$A$879:$F$2635,6,FALSE)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VLOOKUP(ARA866,$A$879:$F$2635,6,FALSE)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VLOOKUP(ARJ866,$A$879:$F$2635,6,FALSE)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VLOOKUP(ARS866,$A$879:$F$2635,6,FALSE)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3344</v>
      </c>
      <c r="ASD866" s="180"/>
      <c r="ASE866" s="180">
        <f>VLOOKUP(ASB866,$A$879:$F$2635,6,FALSE)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VLOOKUP(ASK866,$A$879:$F$2635,6,FALSE)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3269</v>
      </c>
      <c r="ASV866" s="180"/>
      <c r="ASW866" s="180">
        <f>VLOOKUP(AST866,$A$879:$F$2635,6,FALSE)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VLOOKUP(ATC866,$A$879:$F$2635,6,FALSE)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VLOOKUP(ATL866,$A$879:$F$2635,6,FALSE)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VLOOKUP(ATU866,$A$879:$F$2635,6,FALSE)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VLOOKUP(AUD866,$A$879:$F$2635,6,FALSE)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VLOOKUP(AUM866,$A$879:$F$2635,6,FALSE)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VLOOKUP(AUV866,$A$879:$F$2635,6,FALSE)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VLOOKUP(AVE866,$A$879:$F$2635,6,FALSE)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VLOOKUP(AVN866,$A$879:$F$2635,6,FALSE)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VLOOKUP(AVW866,$A$879:$F$2635,6,FALSE)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VLOOKUP(AWF866,$A$879:$F$2635,6,FALSE)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3496</v>
      </c>
      <c r="AWQ866" s="180"/>
      <c r="AWR866" s="180">
        <f>VLOOKUP(AWO866,$A$879:$F$2635,6,FALSE)</f>
        <v>3</v>
      </c>
      <c r="AWS866" s="179" t="s">
        <v>67</v>
      </c>
      <c r="AWT866" s="10">
        <f>AWR866*1.2</f>
        <v>3.5999999999999996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VLOOKUP(AWX866,$A$879:$F$2635,6,FALSE)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VLOOKUP(AXG866,$A$879:$F$2635,6,FALSE)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3310</v>
      </c>
      <c r="AXR866" s="180"/>
      <c r="AXS866" s="180">
        <f>VLOOKUP(AXP866,$A$879:$F$2635,6,FALSE)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VLOOKUP(AXY866,$A$879:$F$2635,6,FALSE)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VLOOKUP(AYH866,$A$879:$F$2635,6,FALSE)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3338</v>
      </c>
      <c r="AYS866" s="180"/>
      <c r="AYT866" s="180">
        <f>VLOOKUP(AYQ866,$A$879:$F$2635,6,FALSE)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VLOOKUP(AYZ866,$A$879:$F$2635,6,FALSE)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VLOOKUP(AZI866,$A$879:$F$2635,6,FALSE)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3257</v>
      </c>
      <c r="AZT866" s="180"/>
      <c r="AZU866" s="180">
        <f>VLOOKUP(AZR866,$A$879:$F$2635,6,FALSE)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VLOOKUP(BAA866,$A$879:$F$2635,6,FALSE)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39" t="s">
        <v>3417</v>
      </c>
      <c r="BAL866" s="180"/>
      <c r="BAM866" s="180">
        <f>VLOOKUP(BAJ866,$A$879:$F$2635,6,FALSE)</f>
        <v>15</v>
      </c>
      <c r="BAN866" s="179" t="s">
        <v>67</v>
      </c>
      <c r="BAO866" s="10">
        <f>BAM866*1.2</f>
        <v>18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VLOOKUP(BAS866,$A$879:$F$2635,6,FALSE)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VLOOKUP(BBB866,$A$879:$F$2635,6,FALSE)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VLOOKUP(BBK866,$A$879:$F$2635,6,FALSE)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2659</v>
      </c>
      <c r="BBV866" s="180"/>
      <c r="BBW866" s="180">
        <f>VLOOKUP(BBT866,$A$879:$F$2635,6,FALSE)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VLOOKUP(BCC866,$A$879:$F$2635,6,FALSE)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VLOOKUP(BCL866,$A$879:$F$2635,6,FALSE)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0" t="s">
        <v>3473</v>
      </c>
      <c r="BCW866" s="180"/>
      <c r="BCX866" s="180">
        <f>VLOOKUP(BCU866,$A$879:$F$2635,6,FALSE)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VLOOKUP(BDD866,$A$879:$F$2635,6,FALSE)</f>
        <v>142</v>
      </c>
      <c r="BDH866" s="179" t="s">
        <v>67</v>
      </c>
      <c r="BDI866" s="10">
        <f>BDG866*1.2</f>
        <v>170.4</v>
      </c>
      <c r="BDJ866" s="10"/>
      <c r="BDK866" s="239"/>
      <c r="BDL866" s="179" t="s">
        <v>123</v>
      </c>
      <c r="BDM866" s="360" t="s">
        <v>3499</v>
      </c>
      <c r="BDO866" s="180"/>
      <c r="BDP866" s="180">
        <f>VLOOKUP(BDM866,$A$879:$F$2635,6,FALSE)</f>
        <v>210</v>
      </c>
      <c r="BDQ866" s="179" t="s">
        <v>67</v>
      </c>
      <c r="BDR866" s="10">
        <f>BDP866*1.2</f>
        <v>252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VLOOKUP(BDV866,$A$879:$F$2635,6,FALSE)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3500</v>
      </c>
      <c r="BEG866" s="180"/>
      <c r="BEH866" s="180">
        <f>VLOOKUP(BEE866,$A$879:$F$2635,6,FALSE)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3266</v>
      </c>
      <c r="BEP866" s="180"/>
      <c r="BEQ866" s="180">
        <f>VLOOKUP(BEN866,$A$879:$F$2635,6,FALSE)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VLOOKUP(BEW866,$A$879:$F$2635,6,FALSE)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VLOOKUP(BFF866,$A$879:$F$2635,6,FALSE)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VLOOKUP(BFO866,$A$879:$F$2635,6,FALSE)</f>
        <v>47</v>
      </c>
      <c r="BFS866" s="179" t="s">
        <v>67</v>
      </c>
      <c r="BFT866" s="10">
        <f>BFR866*1.2</f>
        <v>56.4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VLOOKUP(BFX866,$A$879:$F$2635,6,FALSE)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VLOOKUP(BGG866,$A$879:$F$2635,6,FALSE)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3339</v>
      </c>
      <c r="BGR866" s="180"/>
      <c r="BGS866" s="180">
        <f>VLOOKUP(BGP866,$A$879:$F$2635,6,FALSE)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3168</v>
      </c>
      <c r="BHA866" s="180"/>
      <c r="BHB866" s="180">
        <f>VLOOKUP(BGY866,$A$879:$F$2635,6,FALSE)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3339</v>
      </c>
      <c r="D867" s="180"/>
      <c r="E867" s="180">
        <f>VLOOKUP(B867,$A$879:$F$2635,6,FALSE)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VLOOKUP(K867,$A$879:$F$2635,6,FALSE)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VLOOKUP(T867,$A$879:$F$2635,6,FALSE)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3499</v>
      </c>
      <c r="AE867" s="180"/>
      <c r="AF867" s="180">
        <f>VLOOKUP(AC867,$A$879:$F$2635,6,FALSE)</f>
        <v>210</v>
      </c>
      <c r="AG867" s="179" t="s">
        <v>69</v>
      </c>
      <c r="AH867" s="10">
        <f>AF867*1.1</f>
        <v>231.00000000000003</v>
      </c>
      <c r="AI867" s="10"/>
      <c r="AJ867" s="233"/>
      <c r="AK867" s="179" t="s">
        <v>124</v>
      </c>
      <c r="AL867" s="360" t="s">
        <v>3499</v>
      </c>
      <c r="AN867" s="180"/>
      <c r="AO867" s="180">
        <f>VLOOKUP(AL867,$A$879:$F$2635,6,FALSE)</f>
        <v>210</v>
      </c>
      <c r="AP867" s="179" t="s">
        <v>69</v>
      </c>
      <c r="AQ867" s="10">
        <f>AO867*1.1</f>
        <v>231.00000000000003</v>
      </c>
      <c r="AR867" s="10"/>
      <c r="AS867" s="233"/>
      <c r="AT867" s="179" t="s">
        <v>124</v>
      </c>
      <c r="AU867" s="360" t="s">
        <v>3339</v>
      </c>
      <c r="AW867" s="180"/>
      <c r="AX867" s="180">
        <f>VLOOKUP(AU867,$A$879:$F$2635,6,FALSE)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VLOOKUP(BD867,$A$879:$F$2635,6,FALSE)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VLOOKUP(BM867,$A$879:$F$2635,6,FALSE)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VLOOKUP(BV867,$A$879:$F$2635,6,FALSE)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VLOOKUP(CE867,$A$879:$F$2635,6,FALSE)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VLOOKUP(CN867,$A$879:$F$2635,6,FALSE)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VLOOKUP(CW867,$A$879:$F$2635,6,FALSE)</f>
        <v>142</v>
      </c>
      <c r="DA867" s="179" t="s">
        <v>69</v>
      </c>
      <c r="DB867" s="10">
        <f>CZ867*1.1</f>
        <v>156.20000000000002</v>
      </c>
      <c r="DC867" s="10"/>
      <c r="DD867" s="233"/>
      <c r="DE867" s="179" t="s">
        <v>124</v>
      </c>
      <c r="DF867" s="360" t="s">
        <v>3339</v>
      </c>
      <c r="DH867" s="180"/>
      <c r="DI867" s="180">
        <f>VLOOKUP(DF867,$A$879:$F$2635,6,FALSE)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VLOOKUP(DO867,$A$879:$F$2635,6,FALSE)</f>
        <v>142</v>
      </c>
      <c r="DS867" s="179" t="s">
        <v>69</v>
      </c>
      <c r="DT867" s="10">
        <f>DR867*1.1</f>
        <v>156.20000000000002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VLOOKUP(DX867,$A$879:$F$2635,6,FALSE)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VLOOKUP(EG867,$A$879:$F$2635,6,FALSE)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VLOOKUP(EP867,$A$879:$F$2635,6,FALSE)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VLOOKUP(EY867,$A$879:$F$2635,6,FALSE)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VLOOKUP(FH867,$A$879:$F$2635,6,FALSE)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VLOOKUP(FQ867,$A$879:$F$2635,6,FALSE)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VLOOKUP(FZ867,$A$879:$F$2635,6,FALSE)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VLOOKUP(GI867,$A$879:$F$2635,6,FALSE)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0" t="s">
        <v>3417</v>
      </c>
      <c r="GT867" s="180"/>
      <c r="GU867" s="180">
        <f>VLOOKUP(GR867,$A$879:$F$2635,6,FALSE)</f>
        <v>15</v>
      </c>
      <c r="GV867" s="179" t="s">
        <v>69</v>
      </c>
      <c r="GW867" s="10">
        <f>GU867*1.1</f>
        <v>16.5</v>
      </c>
      <c r="GX867" s="10"/>
      <c r="GY867" s="233"/>
      <c r="GZ867" s="179" t="s">
        <v>124</v>
      </c>
      <c r="HA867" s="360" t="s">
        <v>3498</v>
      </c>
      <c r="HC867" s="180"/>
      <c r="HD867" s="180">
        <f>VLOOKUP(HA867,$A$879:$F$2635,6,FALSE)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3456</v>
      </c>
      <c r="HL867" s="180"/>
      <c r="HM867" s="180">
        <f>VLOOKUP(HJ867,$A$879:$F$2635,6,FALSE)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VLOOKUP(HS867,$A$879:$F$2635,6,FALSE)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VLOOKUP(IB867,$A$879:$F$2635,6,FALSE)</f>
        <v>22</v>
      </c>
      <c r="IF867" s="179" t="s">
        <v>69</v>
      </c>
      <c r="IG867" s="10">
        <f>IE867*1.1</f>
        <v>24.200000000000003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VLOOKUP(IK867,$A$879:$F$2635,6,FALSE)</f>
        <v>142</v>
      </c>
      <c r="IO867" s="179" t="s">
        <v>69</v>
      </c>
      <c r="IP867" s="10">
        <f>IN867*1.1</f>
        <v>156.20000000000002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VLOOKUP(IT867,$A$879:$F$2635,6,FALSE)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VLOOKUP(JC867,$A$879:$F$2635,6,FALSE)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VLOOKUP(JL867,$A$879:$F$2635,6,FALSE)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VLOOKUP(JU867,$A$879:$F$2635,6,FALSE)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VLOOKUP(KD867,$A$879:$F$2635,6,FALSE)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VLOOKUP(KM867,$A$879:$F$2635,6,FALSE)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VLOOKUP(KV867,$A$879:$F$2635,6,FALSE)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VLOOKUP(LE867,$A$879:$F$2635,6,FALSE)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VLOOKUP(LN867,$A$879:$F$2635,6,FALSE)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3309</v>
      </c>
      <c r="LY867" s="180"/>
      <c r="LZ867" s="180">
        <f>VLOOKUP(LW867,$A$879:$F$2635,6,FALSE)</f>
        <v>7</v>
      </c>
      <c r="MA867" s="179" t="s">
        <v>69</v>
      </c>
      <c r="MB867" s="10">
        <f>LZ867*1.1</f>
        <v>7.7000000000000011</v>
      </c>
      <c r="MC867" s="10"/>
      <c r="MD867" s="233"/>
      <c r="ME867" s="179" t="s">
        <v>124</v>
      </c>
      <c r="MF867" s="360" t="s">
        <v>3421</v>
      </c>
      <c r="MH867" s="180"/>
      <c r="MI867" s="180">
        <f>VLOOKUP(MF867,$A$879:$F$2635,6,FALSE)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VLOOKUP(MO867,$A$879:$F$2635,6,FALSE)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VLOOKUP(MX867,$A$879:$F$2635,6,FALSE)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VLOOKUP(NG867,$A$879:$F$2635,6,FALSE)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3155</v>
      </c>
      <c r="NR867" s="180"/>
      <c r="NS867" s="180">
        <f>VLOOKUP(NP867,$A$879:$F$2635,6,FALSE)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VLOOKUP(NY867,$A$879:$F$2635,6,FALSE)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VLOOKUP(OH867,$A$879:$F$2635,6,FALSE)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VLOOKUP(OQ867,$A$879:$F$2635,6,FALSE)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VLOOKUP(OZ867,$A$879:$F$2635,6,FALSE)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VLOOKUP(PI867,$A$879:$F$2635,6,FALSE)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3363</v>
      </c>
      <c r="PT867" s="180"/>
      <c r="PU867" s="180">
        <f>VLOOKUP(PR867,$A$879:$F$2635,6,FALSE)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VLOOKUP(QA867,$A$879:$F$2635,6,FALSE)</f>
        <v>142</v>
      </c>
      <c r="QE867" s="179" t="s">
        <v>69</v>
      </c>
      <c r="QF867" s="10">
        <f>QD867*1.1</f>
        <v>156.20000000000002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VLOOKUP(QJ867,$A$879:$F$2635,6,FALSE)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3515</v>
      </c>
      <c r="QU867" s="180"/>
      <c r="QV867" s="180">
        <f>VLOOKUP(QS867,$A$879:$F$2635,6,FALSE)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VLOOKUP(RB867,$A$879:$F$2635,6,FALSE)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VLOOKUP(RK867,$A$879:$F$2635,6,FALSE)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VLOOKUP(RT867,$A$879:$F$2635,6,FALSE)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VLOOKUP(SC867,$A$879:$F$2635,6,FALSE)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VLOOKUP(SL867,$A$879:$F$2635,6,FALSE)</f>
        <v>142</v>
      </c>
      <c r="SP867" s="179" t="s">
        <v>69</v>
      </c>
      <c r="SQ867" s="10">
        <f>SO867*1.1</f>
        <v>156.20000000000002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VLOOKUP(SU867,$A$879:$F$2635,6,FALSE)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VLOOKUP(TD867,$A$879:$F$2635,6,FALSE)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3337</v>
      </c>
      <c r="TO867" s="180"/>
      <c r="TP867" s="180">
        <f>VLOOKUP(TM867,$A$879:$F$2635,6,FALSE)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3545</v>
      </c>
      <c r="TX867" s="180"/>
      <c r="TY867" s="180">
        <f>VLOOKUP(TV867,$A$879:$F$2635,6,FALSE)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VLOOKUP(UE867,$A$879:$F$2635,6,FALSE)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VLOOKUP(UN867,$A$879:$F$2635,6,FALSE)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3352</v>
      </c>
      <c r="UY867" s="180"/>
      <c r="UZ867" s="180">
        <f>VLOOKUP(UW867,$A$879:$F$2635,6,FALSE)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VLOOKUP(VF867,$A$879:$F$2635,6,FALSE)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3189</v>
      </c>
      <c r="VQ867" s="180"/>
      <c r="VR867" s="180">
        <f>VLOOKUP(VO867,$A$879:$F$2635,6,FALSE)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VLOOKUP(VX867,$A$879:$F$2635,6,FALSE)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3456</v>
      </c>
      <c r="WI867" s="180"/>
      <c r="WJ867" s="180">
        <f>VLOOKUP(WG867,$A$879:$F$2635,6,FALSE)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VLOOKUP(WP867,$A$879:$F$2635,6,FALSE)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VLOOKUP(WY867,$A$879:$F$2635,6,FALSE)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VLOOKUP(XH867,$A$879:$F$2635,6,FALSE)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VLOOKUP(XQ867,$A$879:$F$2635,6,FALSE)</f>
        <v>38</v>
      </c>
      <c r="XU867" s="179" t="s">
        <v>69</v>
      </c>
      <c r="XV867" s="10">
        <f>XT867*1.1</f>
        <v>41.800000000000004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VLOOKUP(XZ867,$A$879:$F$2635,6,FALSE)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3499</v>
      </c>
      <c r="YK867" s="180"/>
      <c r="YL867" s="180">
        <f>VLOOKUP(YI867,$A$879:$F$2635,6,FALSE)</f>
        <v>210</v>
      </c>
      <c r="YM867" s="179" t="s">
        <v>69</v>
      </c>
      <c r="YN867" s="10">
        <f>YL867*1.1</f>
        <v>231.00000000000003</v>
      </c>
      <c r="YO867" s="10"/>
      <c r="YP867" s="239"/>
      <c r="YQ867" s="179" t="s">
        <v>124</v>
      </c>
      <c r="YR867" s="360" t="s">
        <v>3492</v>
      </c>
      <c r="YT867" s="180"/>
      <c r="YU867" s="180">
        <f>VLOOKUP(YR867,$A$879:$F$2635,6,FALSE)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3180</v>
      </c>
      <c r="ZC867" s="180"/>
      <c r="ZD867" s="180">
        <f>VLOOKUP(ZA867,$A$879:$F$2635,6,FALSE)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0" t="s">
        <v>3170</v>
      </c>
      <c r="ZL867" s="180"/>
      <c r="ZM867" s="180">
        <f>VLOOKUP(ZJ867,$A$879:$F$2635,6,FALSE)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VLOOKUP(ZS867,$A$879:$F$2635,6,FALSE)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3492</v>
      </c>
      <c r="AAD867" s="180"/>
      <c r="AAE867" s="180">
        <f>VLOOKUP(AAB867,$A$879:$F$2635,6,FALSE)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VLOOKUP(AAK867,$A$879:$F$2635,6,FALSE)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VLOOKUP(AAT867,$A$879:$F$2635,6,FALSE)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VLOOKUP(ABC867,$A$879:$F$2635,6,FALSE)</f>
        <v>22</v>
      </c>
      <c r="ABG867" s="179" t="s">
        <v>69</v>
      </c>
      <c r="ABH867" s="10">
        <f>ABF867*1.1</f>
        <v>24.200000000000003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VLOOKUP(ABL867,$A$879:$F$2635,6,FALSE)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VLOOKUP(ABU867,$A$879:$F$2635,6,FALSE)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VLOOKUP(ACD867,$A$879:$F$2635,6,FALSE)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VLOOKUP(ACM867,$A$879:$F$2635,6,FALSE)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VLOOKUP(ACV867,$A$879:$F$2635,6,FALSE)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VLOOKUP(ADE867,$A$879:$F$2635,6,FALSE)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VLOOKUP(ADN867,$A$879:$F$2635,6,FALSE)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VLOOKUP(ADW867,$A$879:$F$2635,6,FALSE)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VLOOKUP(AEF867,$A$879:$F$2635,6,FALSE)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VLOOKUP(AEO867,$A$879:$F$2635,6,FALSE)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VLOOKUP(AEX867,$A$879:$F$2635,6,FALSE)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VLOOKUP(AFG867,$A$879:$F$2635,6,FALSE)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VLOOKUP(AFP867,$A$879:$F$2635,6,FALSE)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VLOOKUP(AFY867,$A$879:$F$2635,6,FALSE)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0" t="s">
        <v>3499</v>
      </c>
      <c r="AGJ867" s="180"/>
      <c r="AGK867" s="180">
        <f>VLOOKUP(AGH867,$A$879:$F$2635,6,FALSE)</f>
        <v>210</v>
      </c>
      <c r="AGL867" s="179" t="s">
        <v>69</v>
      </c>
      <c r="AGM867" s="10">
        <f>AGK867*1.1</f>
        <v>231.00000000000003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VLOOKUP(AGQ867,$A$879:$F$2635,6,FALSE)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VLOOKUP(AGZ867,$A$879:$F$2635,6,FALSE)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3346</v>
      </c>
      <c r="AHK867" s="180"/>
      <c r="AHL867" s="180">
        <f>VLOOKUP(AHI867,$A$879:$F$2635,6,FALSE)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3339</v>
      </c>
      <c r="AHT867" s="180"/>
      <c r="AHU867" s="180">
        <f>VLOOKUP(AHR867,$A$879:$F$2635,6,FALSE)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VLOOKUP(AIA867,$A$879:$F$2635,6,FALSE)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VLOOKUP(AIJ867,$A$879:$F$2635,6,FALSE)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VLOOKUP(AIS867,$A$879:$F$2635,6,FALSE)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VLOOKUP(AJB867,$A$879:$F$2635,6,FALSE)</f>
        <v>22</v>
      </c>
      <c r="AJF867" s="179" t="s">
        <v>69</v>
      </c>
      <c r="AJG867" s="10">
        <f>AJE867*1.1</f>
        <v>24.200000000000003</v>
      </c>
      <c r="AJH867" s="10"/>
      <c r="AJI867" s="239"/>
      <c r="AJJ867" s="179" t="s">
        <v>124</v>
      </c>
      <c r="AJK867" s="360" t="s">
        <v>3390</v>
      </c>
      <c r="AJM867" s="180"/>
      <c r="AJN867" s="180">
        <f>VLOOKUP(AJK867,$A$879:$F$2635,6,FALSE)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VLOOKUP(AJT867,$A$879:$F$2635,6,FALSE)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VLOOKUP(AKC867,$A$879:$F$2635,6,FALSE)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VLOOKUP(AKL867,$A$879:$F$2635,6,FALSE)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3417</v>
      </c>
      <c r="AKW867" s="180"/>
      <c r="AKX867" s="180">
        <f>VLOOKUP(AKU867,$A$879:$F$2635,6,FALSE)</f>
        <v>15</v>
      </c>
      <c r="AKY867" s="179" t="s">
        <v>69</v>
      </c>
      <c r="AKZ867" s="10">
        <f>AKX867*1.1</f>
        <v>16.5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VLOOKUP(ALD867,$A$879:$F$2635,6,FALSE)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VLOOKUP(ALM867,$A$879:$F$2635,6,FALSE)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VLOOKUP(ALV867,$A$879:$F$2635,6,FALSE)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VLOOKUP(AME867,$A$879:$F$2635,6,FALSE)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VLOOKUP(AMN867,$A$879:$F$2635,6,FALSE)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VLOOKUP(AMW867,$A$879:$F$2635,6,FALSE)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VLOOKUP(ANF867,$A$879:$F$2635,6,FALSE)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VLOOKUP(ANO867,$A$879:$F$2635,6,FALSE)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3115</v>
      </c>
      <c r="ANZ867" s="180"/>
      <c r="AOA867" s="180">
        <f>VLOOKUP(ANX867,$A$879:$F$2635,6,FALSE)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VLOOKUP(AOG867,$A$879:$F$2635,6,FALSE)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VLOOKUP(AOP867,$A$879:$F$2635,6,FALSE)</f>
        <v>142</v>
      </c>
      <c r="AOT867" s="179" t="s">
        <v>69</v>
      </c>
      <c r="AOU867" s="10">
        <f>AOS867*1.1</f>
        <v>156.20000000000002</v>
      </c>
      <c r="AOV867" s="10"/>
      <c r="AOW867" s="239"/>
      <c r="AOX867" s="179" t="s">
        <v>124</v>
      </c>
      <c r="AOY867" s="445" t="s">
        <v>3500</v>
      </c>
      <c r="APA867" s="180"/>
      <c r="APB867" s="180">
        <f>VLOOKUP(AOY867,$A$879:$F$2635,6,FALSE)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VLOOKUP(APH867,$A$879:$F$2635,6,FALSE)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VLOOKUP(APQ867,$A$879:$F$2635,6,FALSE)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VLOOKUP(APZ867,$A$879:$F$2635,6,FALSE)</f>
        <v>142</v>
      </c>
      <c r="AQD867" s="179" t="s">
        <v>69</v>
      </c>
      <c r="AQE867" s="10">
        <f>AQC867*1.1</f>
        <v>156.20000000000002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VLOOKUP(AQI867,$A$879:$F$2635,6,FALSE)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VLOOKUP(AQR867,$A$879:$F$2635,6,FALSE)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VLOOKUP(ARA867,$A$879:$F$2635,6,FALSE)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VLOOKUP(ARJ867,$A$879:$F$2635,6,FALSE)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VLOOKUP(ARS867,$A$879:$F$2635,6,FALSE)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VLOOKUP(ASB867,$A$879:$F$2635,6,FALSE)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VLOOKUP(ASK867,$A$879:$F$2635,6,FALSE)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3133</v>
      </c>
      <c r="ASV867" s="180"/>
      <c r="ASW867" s="180">
        <f>VLOOKUP(AST867,$A$879:$F$2635,6,FALSE)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VLOOKUP(ATC867,$A$879:$F$2635,6,FALSE)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VLOOKUP(ATL867,$A$879:$F$2635,6,FALSE)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VLOOKUP(ATU867,$A$879:$F$2635,6,FALSE)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VLOOKUP(AUD867,$A$879:$F$2635,6,FALSE)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VLOOKUP(AUM867,$A$879:$F$2635,6,FALSE)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VLOOKUP(AUV867,$A$879:$F$2635,6,FALSE)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VLOOKUP(AVE867,$A$879:$F$2635,6,FALSE)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VLOOKUP(AVN867,$A$879:$F$2635,6,FALSE)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VLOOKUP(AVW867,$A$879:$F$2635,6,FALSE)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VLOOKUP(AWF867,$A$879:$F$2635,6,FALSE)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VLOOKUP(AWO867,$A$879:$F$2635,6,FALSE)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VLOOKUP(AWX867,$A$879:$F$2635,6,FALSE)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VLOOKUP(AXG867,$A$879:$F$2635,6,FALSE)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VLOOKUP(AXP867,$A$879:$F$2635,6,FALSE)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3417</v>
      </c>
      <c r="AYA867" s="180"/>
      <c r="AYB867" s="180">
        <f>VLOOKUP(AXY867,$A$879:$F$2635,6,FALSE)</f>
        <v>15</v>
      </c>
      <c r="AYC867" s="179" t="s">
        <v>69</v>
      </c>
      <c r="AYD867" s="10">
        <f>AYB867*1.1</f>
        <v>16.5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VLOOKUP(AYH867,$A$879:$F$2635,6,FALSE)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VLOOKUP(AYQ867,$A$879:$F$2635,6,FALSE)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VLOOKUP(AYZ867,$A$879:$F$2635,6,FALSE)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VLOOKUP(AZI867,$A$879:$F$2635,6,FALSE)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VLOOKUP(AZR867,$A$879:$F$2635,6,FALSE)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3499</v>
      </c>
      <c r="BAC867" s="180"/>
      <c r="BAD867" s="180">
        <f>VLOOKUP(BAA867,$A$879:$F$2635,6,FALSE)</f>
        <v>210</v>
      </c>
      <c r="BAE867" s="179" t="s">
        <v>69</v>
      </c>
      <c r="BAF867" s="10">
        <f>BAD867*1.1</f>
        <v>231.00000000000003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VLOOKUP(BAJ867,$A$879:$F$2635,6,FALSE)</f>
        <v>47</v>
      </c>
      <c r="BAN867" s="179" t="s">
        <v>69</v>
      </c>
      <c r="BAO867" s="10">
        <f>BAM867*1.1</f>
        <v>51.7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VLOOKUP(BAS867,$A$879:$F$2635,6,FALSE)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VLOOKUP(BBB867,$A$879:$F$2635,6,FALSE)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3339</v>
      </c>
      <c r="BBM867" s="180"/>
      <c r="BBN867" s="180">
        <f>VLOOKUP(BBK867,$A$879:$F$2635,6,FALSE)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3481</v>
      </c>
      <c r="BBV867" s="180"/>
      <c r="BBW867" s="180">
        <f>VLOOKUP(BBT867,$A$879:$F$2635,6,FALSE)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VLOOKUP(BCC867,$A$879:$F$2635,6,FALSE)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VLOOKUP(BCL867,$A$879:$F$2635,6,FALSE)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VLOOKUP(BCU867,$A$879:$F$2635,6,FALSE)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VLOOKUP(BDD867,$A$879:$F$2635,6,FALSE)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VLOOKUP(BDM867,$A$879:$F$2635,6,FALSE)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0" t="s">
        <v>3483</v>
      </c>
      <c r="BDX867" s="180"/>
      <c r="BDY867" s="180">
        <f>VLOOKUP(BDV867,$A$879:$F$2635,6,FALSE)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VLOOKUP(BEE867,$A$879:$F$2635,6,FALSE)</f>
        <v>22</v>
      </c>
      <c r="BEI867" s="179" t="s">
        <v>69</v>
      </c>
      <c r="BEJ867" s="10">
        <f>BEH867*1.1</f>
        <v>24.200000000000003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VLOOKUP(BEN867,$A$879:$F$2635,6,FALSE)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VLOOKUP(BEW867,$A$879:$F$2635,6,FALSE)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VLOOKUP(BFF867,$A$879:$F$2635,6,FALSE)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VLOOKUP(BFO867,$A$879:$F$2635,6,FALSE)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VLOOKUP(BFX867,$A$879:$F$2635,6,FALSE)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VLOOKUP(BGG867,$A$879:$F$2635,6,FALSE)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0" t="s">
        <v>3115</v>
      </c>
      <c r="BGR867" s="180"/>
      <c r="BGS867" s="180">
        <f>VLOOKUP(BGP867,$A$879:$F$2635,6,FALSE)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VLOOKUP(BGY867,$A$879:$F$2635,6,FALSE)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603</v>
      </c>
      <c r="I868" s="232"/>
      <c r="Q868" s="10">
        <f>SUM(P863:P867)</f>
        <v>392.8</v>
      </c>
      <c r="R868" s="232"/>
      <c r="Z868" s="10">
        <f>SUM(Y863:Y867)</f>
        <v>539.1</v>
      </c>
      <c r="AA868" s="232"/>
      <c r="AI868" s="10">
        <f>SUM(AH863:AH867)</f>
        <v>493.4</v>
      </c>
      <c r="AJ868" s="232"/>
      <c r="AR868" s="10">
        <f>SUM(AQ863:AQ867)</f>
        <v>538.19999999999993</v>
      </c>
      <c r="AS868" s="232"/>
      <c r="AW868" s="1"/>
      <c r="BA868" s="10">
        <f>SUM(AZ863:AZ867)</f>
        <v>285.39999999999998</v>
      </c>
      <c r="BB868" s="232"/>
      <c r="BF868" s="1"/>
      <c r="BJ868" s="10">
        <f>SUM(BI863:BI867)</f>
        <v>327.60000000000002</v>
      </c>
      <c r="BK868" s="232"/>
      <c r="BO868" s="1"/>
      <c r="BS868" s="10">
        <f>SUM(BR863:BR867)</f>
        <v>314.19999999999993</v>
      </c>
      <c r="BT868" s="232"/>
      <c r="BX868" s="1"/>
      <c r="CB868" s="10">
        <f>SUM(CA863:CA867)</f>
        <v>282.59999999999997</v>
      </c>
      <c r="CC868" s="232"/>
      <c r="CG868" s="1"/>
      <c r="CK868" s="10">
        <f>SUM(CJ863:CJ867)</f>
        <v>591.09999999999991</v>
      </c>
      <c r="CL868" s="232"/>
      <c r="CP868" s="1"/>
      <c r="CT868" s="10">
        <f>SUM(CS863:CS867)</f>
        <v>546.29999999999995</v>
      </c>
      <c r="CU868" s="232"/>
      <c r="CY868" s="1"/>
      <c r="DC868" s="10">
        <f>SUM(DB863:DB867)</f>
        <v>503.30000000000007</v>
      </c>
      <c r="DD868" s="232"/>
      <c r="DH868" s="1"/>
      <c r="DL868" s="10">
        <f>SUM(DK863:DK867)</f>
        <v>466.1</v>
      </c>
      <c r="DM868" s="232"/>
      <c r="DQ868" s="1"/>
      <c r="DU868" s="10">
        <f>SUM(DT863:DT867)</f>
        <v>675.80000000000007</v>
      </c>
      <c r="DV868" s="232"/>
      <c r="DX868" s="14"/>
      <c r="DZ868" s="1"/>
      <c r="ED868" s="10">
        <f>SUM(EC863:EC867)</f>
        <v>623.70000000000005</v>
      </c>
      <c r="EE868" s="232"/>
      <c r="EI868" s="1"/>
      <c r="EM868" s="10">
        <f>SUM(EL863:EL867)</f>
        <v>493</v>
      </c>
      <c r="EN868" s="232"/>
      <c r="ER868" s="1"/>
      <c r="EV868" s="10">
        <f>SUM(EU863:EU867)</f>
        <v>640.4</v>
      </c>
      <c r="EW868" s="232"/>
      <c r="FA868" s="1"/>
      <c r="FE868" s="10">
        <f>SUM(FD863:FD867)</f>
        <v>328.2</v>
      </c>
      <c r="FF868" s="232"/>
      <c r="FJ868" s="1"/>
      <c r="FN868" s="10">
        <f>SUM(FM863:FM867)</f>
        <v>471.90000000000003</v>
      </c>
      <c r="FO868" s="232"/>
      <c r="FS868" s="1"/>
      <c r="FW868" s="10">
        <f>SUM(FV863:FV867)</f>
        <v>475.5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810.39999999999986</v>
      </c>
      <c r="GP868" s="232"/>
      <c r="GR868" s="14"/>
      <c r="GX868" s="10">
        <f>SUM(GW863:GW867)</f>
        <v>226.1</v>
      </c>
      <c r="GY868" s="232"/>
      <c r="HC868" s="1"/>
      <c r="HG868" s="10">
        <f>SUM(HF863:HF867)</f>
        <v>156.19999999999999</v>
      </c>
      <c r="HH868" s="232"/>
      <c r="HP868" s="10">
        <f>SUM(HO863:HO867)</f>
        <v>272</v>
      </c>
      <c r="HQ868" s="232"/>
      <c r="HR868" s="1"/>
      <c r="HU868" s="1"/>
      <c r="HV868" s="1"/>
      <c r="HW868" s="1"/>
      <c r="HX868" s="1"/>
      <c r="HY868" s="10">
        <f>SUM(HX863:HX867)</f>
        <v>317.2</v>
      </c>
      <c r="HZ868" s="232"/>
      <c r="IA868" s="1"/>
      <c r="IB868" s="251"/>
      <c r="IE868" s="1"/>
      <c r="IF868" s="1"/>
      <c r="IG868" s="1"/>
      <c r="IH868" s="10">
        <f>SUM(IG863:IG867)</f>
        <v>288.09999999999997</v>
      </c>
      <c r="II868" s="232"/>
      <c r="IJ868" s="1"/>
      <c r="IM868" s="1"/>
      <c r="IN868" s="1"/>
      <c r="IO868" s="1"/>
      <c r="IP868" s="1"/>
      <c r="IQ868" s="10">
        <f>SUM(IP863:IP867)</f>
        <v>761.30000000000007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87.499999999999986</v>
      </c>
      <c r="JA868" s="232"/>
      <c r="JB868" s="1"/>
      <c r="JE868" s="1"/>
      <c r="JF868" s="1"/>
      <c r="JG868" s="1"/>
      <c r="JH868" s="1"/>
      <c r="JI868" s="10">
        <f>SUM(JH863:JH867)</f>
        <v>219.60000000000002</v>
      </c>
      <c r="JJ868" s="232"/>
      <c r="JK868" s="1"/>
      <c r="JN868" s="1"/>
      <c r="JO868" s="1"/>
      <c r="JP868" s="1"/>
      <c r="JQ868" s="1"/>
      <c r="JR868" s="10">
        <f>SUM(JQ863:JQ867)</f>
        <v>550.79999999999995</v>
      </c>
      <c r="JS868" s="232"/>
      <c r="JT868" s="1"/>
      <c r="JW868" s="1"/>
      <c r="JX868" s="1"/>
      <c r="JY868" s="1"/>
      <c r="JZ868" s="1"/>
      <c r="KA868" s="10">
        <f>SUM(JZ863:JZ867)</f>
        <v>542.6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381.9</v>
      </c>
      <c r="KT868" s="232"/>
      <c r="KU868" s="1"/>
      <c r="KV868" s="235"/>
      <c r="KX868" s="1"/>
      <c r="KY868" s="1"/>
      <c r="KZ868" s="1"/>
      <c r="LA868" s="1"/>
      <c r="LB868" s="10">
        <f>SUM(LA863:LA867)</f>
        <v>542.9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256.59999999999997</v>
      </c>
      <c r="LU868" s="232"/>
      <c r="LV868" s="1"/>
      <c r="LY868" s="1"/>
      <c r="LZ868" s="1"/>
      <c r="MA868" s="1"/>
      <c r="MB868" s="1"/>
      <c r="MC868" s="10">
        <f>SUM(MB863:MB867)</f>
        <v>223.29999999999998</v>
      </c>
      <c r="MD868" s="232"/>
      <c r="ME868" s="1"/>
      <c r="MH868" s="1"/>
      <c r="MI868" s="1"/>
      <c r="MJ868" s="1"/>
      <c r="MK868" s="1"/>
      <c r="ML868" s="10">
        <f>SUM(MK863:MK867)</f>
        <v>321.20000000000005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319.29999999999995</v>
      </c>
      <c r="NE868" s="232"/>
      <c r="NF868" s="1"/>
      <c r="NI868" s="1"/>
      <c r="NJ868" s="1"/>
      <c r="NK868" s="1"/>
      <c r="NL868" s="1"/>
      <c r="NM868" s="10">
        <f>SUM(NL863:NL867)</f>
        <v>132.69999999999999</v>
      </c>
      <c r="NN868" s="232"/>
      <c r="NO868" s="1"/>
      <c r="NR868" s="1"/>
      <c r="NS868" s="1"/>
      <c r="NT868" s="1"/>
      <c r="NU868" s="1"/>
      <c r="NV868" s="10">
        <f>SUM(NU863:NU867)</f>
        <v>436.8</v>
      </c>
      <c r="NW868" s="232"/>
      <c r="NX868" s="1"/>
      <c r="NY868" s="14"/>
      <c r="OB868" s="1"/>
      <c r="OC868" s="1"/>
      <c r="OD868" s="1"/>
      <c r="OE868" s="10">
        <f>SUM(OD863:OD867)</f>
        <v>814.8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299.3</v>
      </c>
      <c r="OX868" s="232"/>
      <c r="OY868" s="1"/>
      <c r="PB868" s="1"/>
      <c r="PC868" s="1"/>
      <c r="PD868" s="1"/>
      <c r="PE868" s="1"/>
      <c r="PF868" s="10">
        <f>SUM(PE863:PE867)</f>
        <v>421.9</v>
      </c>
      <c r="PG868" s="232"/>
      <c r="PH868" s="1"/>
      <c r="PK868" s="1"/>
      <c r="PL868" s="1"/>
      <c r="PM868" s="1"/>
      <c r="PN868" s="1"/>
      <c r="PO868" s="10">
        <f>SUM(PN863:PN867)</f>
        <v>484.5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214.2</v>
      </c>
      <c r="PY868" s="232"/>
      <c r="PZ868" s="1"/>
      <c r="QC868" s="1"/>
      <c r="QD868" s="1"/>
      <c r="QE868" s="1"/>
      <c r="QF868" s="1"/>
      <c r="QG868" s="10">
        <f>SUM(QF863:QF867)</f>
        <v>550.9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582.1</v>
      </c>
      <c r="RI868" s="232"/>
      <c r="RJ868" s="1"/>
      <c r="RK868" s="14"/>
      <c r="RN868" s="1"/>
      <c r="RO868" s="1"/>
      <c r="RP868" s="1"/>
      <c r="RQ868" s="10">
        <f>SUM(RP863:RP867)</f>
        <v>348.5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129.9</v>
      </c>
      <c r="SJ868" s="41"/>
      <c r="SK868" s="2"/>
      <c r="SN868" s="1"/>
      <c r="SO868" s="1"/>
      <c r="SP868" s="1"/>
      <c r="SQ868" s="1"/>
      <c r="SR868" s="10">
        <f>SUM(SQ863:SQ867)</f>
        <v>418.40000000000009</v>
      </c>
      <c r="SS868" s="41"/>
      <c r="ST868" s="2"/>
      <c r="SW868" s="1"/>
      <c r="SX868" s="1"/>
      <c r="SY868" s="1"/>
      <c r="SZ868" s="1"/>
      <c r="TA868" s="10">
        <f>SUM(SZ863:SZ867)</f>
        <v>500.79999999999995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331.9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132.69999999999999</v>
      </c>
      <c r="WW868" s="41"/>
      <c r="WX868" s="2"/>
      <c r="XE868" s="10">
        <f>SUM(XD863:XD867)</f>
        <v>619.19999999999993</v>
      </c>
      <c r="XF868" s="41"/>
      <c r="XG868" s="2"/>
      <c r="XN868" s="10">
        <f>SUM(XM863:XM867)</f>
        <v>520.20000000000005</v>
      </c>
      <c r="XO868" s="41"/>
      <c r="XP868" s="2"/>
      <c r="XS868" s="1"/>
      <c r="XT868" s="1"/>
      <c r="XU868" s="1"/>
      <c r="XV868" s="1"/>
      <c r="XW868" s="10">
        <f>SUM(XV863:XV867)</f>
        <v>240.6</v>
      </c>
      <c r="XX868" s="41"/>
      <c r="XY868" s="2"/>
      <c r="YF868" s="10">
        <f>SUM(YE863:YE867)</f>
        <v>760.2</v>
      </c>
      <c r="YG868" s="41"/>
      <c r="YH868" s="2"/>
      <c r="YK868" s="1"/>
      <c r="YL868" s="1"/>
      <c r="YM868" s="1"/>
      <c r="YN868" s="1"/>
      <c r="YO868" s="10">
        <f>SUM(YN863:YN867)</f>
        <v>280.10000000000002</v>
      </c>
      <c r="YP868" s="41"/>
      <c r="YQ868" s="2"/>
      <c r="YX868" s="10">
        <f>SUM(YW863:YW867)</f>
        <v>414.2</v>
      </c>
      <c r="YY868" s="41"/>
      <c r="YZ868" s="2"/>
      <c r="ZG868" s="10">
        <f>SUM(ZF863:ZF867)</f>
        <v>137.5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23.6</v>
      </c>
      <c r="ZZ868" s="41"/>
      <c r="AAA868" s="2"/>
      <c r="AAD868" s="1"/>
      <c r="AAE868" s="1"/>
      <c r="AAF868" s="1"/>
      <c r="AAG868" s="1"/>
      <c r="AAH868" s="10">
        <f>SUM(AAG863:AAG867)</f>
        <v>76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364.90000000000003</v>
      </c>
      <c r="ABA868" s="41"/>
      <c r="ABB868" s="2"/>
      <c r="ABE868" s="1"/>
      <c r="ABF868" s="1"/>
      <c r="ABG868" s="1"/>
      <c r="ABH868" s="1"/>
      <c r="ABI868" s="10">
        <f>SUM(ABH863:ABH867)</f>
        <v>287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156.6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233.7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430.70000000000005</v>
      </c>
      <c r="AGF868" s="41"/>
      <c r="AGG868" s="2"/>
      <c r="AGJ868" s="1"/>
      <c r="AGK868" s="1"/>
      <c r="AGL868" s="1"/>
      <c r="AGM868" s="1"/>
      <c r="AGN868" s="10">
        <f>SUM(AGM863:AGM867)</f>
        <v>388.70000000000005</v>
      </c>
      <c r="AGO868" s="41"/>
      <c r="AGP868" s="2"/>
      <c r="AGS868" s="1"/>
      <c r="AGT868" s="1"/>
      <c r="AGU868" s="1"/>
      <c r="AGV868" s="1"/>
      <c r="AGW868" s="10">
        <f>SUM(AGV863:AGV867)</f>
        <v>313.69999999999993</v>
      </c>
      <c r="AGX868" s="41"/>
      <c r="AGY868" s="2"/>
      <c r="AHB868" s="1"/>
      <c r="AHC868" s="1"/>
      <c r="AHD868" s="1"/>
      <c r="AHE868" s="1"/>
      <c r="AHF868" s="10">
        <f>SUM(AHE863:AHE867)</f>
        <v>728.09999999999991</v>
      </c>
      <c r="AHG868" s="41"/>
      <c r="AHH868" s="2"/>
      <c r="AHK868" s="1"/>
      <c r="AHL868" s="1"/>
      <c r="AHM868" s="1"/>
      <c r="AHN868" s="1"/>
      <c r="AHO868" s="10">
        <f>SUM(AHN863:AHN867)</f>
        <v>541.5</v>
      </c>
      <c r="AHP868" s="41"/>
      <c r="AHQ868" s="2"/>
      <c r="AHT868" s="1"/>
      <c r="AHU868" s="1"/>
      <c r="AHV868" s="1"/>
      <c r="AHW868" s="1"/>
      <c r="AHX868" s="10">
        <f>SUM(AHW863:AHW867)</f>
        <v>391.2</v>
      </c>
      <c r="AHY868" s="41"/>
      <c r="AHZ868" s="2"/>
      <c r="AIC868" s="1"/>
      <c r="AID868" s="1"/>
      <c r="AIE868" s="1"/>
      <c r="AIF868" s="1"/>
      <c r="AIG868" s="10">
        <f>SUM(AIF863:AIF867)</f>
        <v>522.90000000000009</v>
      </c>
      <c r="AIH868" s="41"/>
      <c r="AII868" s="2"/>
      <c r="AIL868" s="1"/>
      <c r="AIM868" s="1"/>
      <c r="AIN868" s="1"/>
      <c r="AIO868" s="1"/>
      <c r="AIP868" s="10">
        <f>SUM(AIO863:AIO867)</f>
        <v>545.4</v>
      </c>
      <c r="AIQ868" s="41"/>
      <c r="AIR868" s="2"/>
      <c r="AIU868" s="1"/>
      <c r="AIV868" s="1"/>
      <c r="AIW868" s="1"/>
      <c r="AIX868" s="1"/>
      <c r="AIY868" s="10">
        <f>SUM(AIX863:AIX867)</f>
        <v>404.8</v>
      </c>
      <c r="AIZ868" s="41"/>
      <c r="AJA868" s="2"/>
      <c r="AJD868" s="1"/>
      <c r="AJE868" s="1"/>
      <c r="AJF868" s="1"/>
      <c r="AJG868" s="1"/>
      <c r="AJH868" s="10">
        <f>SUM(AJG863:AJG867)</f>
        <v>24.200000000000003</v>
      </c>
      <c r="AJI868" s="41"/>
      <c r="AJJ868" s="2"/>
      <c r="AJM868" s="1"/>
      <c r="AJN868" s="1"/>
      <c r="AJO868" s="1"/>
      <c r="AJP868" s="1"/>
      <c r="AJQ868" s="10">
        <f>SUM(AJP863:AJP867)</f>
        <v>822.30000000000007</v>
      </c>
      <c r="AJR868" s="41"/>
      <c r="AJS868" s="2"/>
      <c r="AJV868" s="1"/>
      <c r="AJW868" s="1"/>
      <c r="AJX868" s="1"/>
      <c r="AJY868" s="1"/>
      <c r="AJZ868" s="10">
        <f>SUM(AJY863:AJY867)</f>
        <v>156.4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569.70000000000005</v>
      </c>
      <c r="AKS868" s="41"/>
      <c r="AKT868" s="2"/>
      <c r="AKW868" s="1"/>
      <c r="AKX868" s="1"/>
      <c r="AKY868" s="1"/>
      <c r="AKZ868" s="1"/>
      <c r="ALA868" s="10">
        <f>SUM(AKZ863:AKZ867)</f>
        <v>586</v>
      </c>
      <c r="ALB868" s="41"/>
      <c r="ALC868" s="2"/>
      <c r="ALF868" s="1"/>
      <c r="ALG868" s="1"/>
      <c r="ALH868" s="1"/>
      <c r="ALI868" s="1"/>
      <c r="ALJ868" s="10">
        <f>SUM(ALI863:ALI867)</f>
        <v>389.7</v>
      </c>
      <c r="ALK868" s="41"/>
      <c r="ALL868" s="2"/>
      <c r="ALO868" s="1"/>
      <c r="ALP868" s="1"/>
      <c r="ALQ868" s="1"/>
      <c r="ALR868" s="1"/>
      <c r="ALS868" s="10">
        <f>SUM(ALR863:ALR867)</f>
        <v>303.7</v>
      </c>
      <c r="ALT868" s="41"/>
      <c r="ALU868" s="2"/>
      <c r="ALX868" s="1"/>
      <c r="ALY868" s="1"/>
      <c r="ALZ868" s="1"/>
      <c r="AMA868" s="1"/>
      <c r="AMB868" s="10">
        <f>SUM(AMA863:AMA867)</f>
        <v>168.9</v>
      </c>
      <c r="AMC868" s="41"/>
      <c r="AMD868" s="2"/>
      <c r="AMG868" s="1"/>
      <c r="AMH868" s="1"/>
      <c r="AMI868" s="1"/>
      <c r="AMJ868" s="1"/>
      <c r="AMK868" s="10">
        <f>SUM(AMJ863:AMJ867)</f>
        <v>315.5</v>
      </c>
      <c r="AML868" s="41"/>
      <c r="AMM868" s="2"/>
      <c r="AMP868" s="1"/>
      <c r="AMQ868" s="1"/>
      <c r="AMR868" s="1"/>
      <c r="AMS868" s="1"/>
      <c r="AMT868" s="10">
        <f>SUM(AMS863:AMS867)</f>
        <v>373.7</v>
      </c>
      <c r="AMU868" s="41"/>
      <c r="AMV868" s="2"/>
      <c r="AMY868" s="1"/>
      <c r="AMZ868" s="1"/>
      <c r="ANA868" s="1"/>
      <c r="ANB868" s="1"/>
      <c r="ANC868" s="10">
        <f>SUM(ANB863:ANB867)</f>
        <v>404.8</v>
      </c>
      <c r="AND868" s="41"/>
      <c r="ANE868" s="2"/>
      <c r="ANH868" s="1"/>
      <c r="ANI868" s="1"/>
      <c r="ANJ868" s="1"/>
      <c r="ANK868" s="1"/>
      <c r="ANL868" s="10">
        <f>SUM(ANK863:ANK867)</f>
        <v>332.5</v>
      </c>
      <c r="ANM868" s="41"/>
      <c r="ANN868" s="2"/>
      <c r="ANQ868" s="1"/>
      <c r="ANR868" s="1"/>
      <c r="ANS868" s="1"/>
      <c r="ANT868" s="1"/>
      <c r="ANU868" s="10">
        <f>SUM(ANT863:ANT867)</f>
        <v>238.2</v>
      </c>
      <c r="ANV868" s="41"/>
      <c r="ANW868" s="2"/>
      <c r="ANZ868" s="1"/>
      <c r="AOA868" s="1"/>
      <c r="AOB868" s="1"/>
      <c r="AOC868" s="1"/>
      <c r="AOD868" s="10">
        <f>SUM(AOC863:AOC867)</f>
        <v>369.90000000000003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471.20000000000005</v>
      </c>
      <c r="AOW868" s="41"/>
      <c r="AOX868" s="2"/>
      <c r="APA868" s="1"/>
      <c r="APB868" s="1"/>
      <c r="APC868" s="1"/>
      <c r="APD868" s="1"/>
      <c r="APE868" s="10">
        <f>SUM(APD863:APD867)</f>
        <v>530.6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187.70000000000002</v>
      </c>
      <c r="AQG868" s="41"/>
      <c r="AQK868" s="1"/>
      <c r="AQL868" s="1"/>
      <c r="AQM868" s="1"/>
      <c r="AQN868" s="1"/>
      <c r="AQO868" s="10">
        <f>SUM(AQN863:AQN867)</f>
        <v>542.29999999999995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311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200.79999999999998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91.7</v>
      </c>
      <c r="AWV868" s="41"/>
      <c r="AWZ868" s="1"/>
      <c r="AXA868" s="1"/>
      <c r="AXB868" s="1"/>
      <c r="AXC868" s="1"/>
      <c r="AXD868" s="10">
        <f>SUM(AXC863:AXC867)</f>
        <v>338.80000000000007</v>
      </c>
      <c r="AXE868" s="41"/>
      <c r="AXI868" s="1"/>
      <c r="AXJ868" s="1"/>
      <c r="AXK868" s="1"/>
      <c r="AXL868" s="1"/>
      <c r="AXM868" s="10">
        <f>SUM(AXL863:AXL867)</f>
        <v>294.7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369.7</v>
      </c>
      <c r="AYF868" s="41"/>
      <c r="AYJ868" s="1"/>
      <c r="AYK868" s="1"/>
      <c r="AYL868" s="1"/>
      <c r="AYM868" s="1"/>
      <c r="AYN868" s="10">
        <f>SUM(AYM863:AYM867)</f>
        <v>331.9</v>
      </c>
      <c r="AYO868" s="41"/>
      <c r="AYS868" s="1"/>
      <c r="AYT868" s="1"/>
      <c r="AYU868" s="1"/>
      <c r="AYV868" s="1"/>
      <c r="AYW868" s="10">
        <f>SUM(AYV863:AYV867)</f>
        <v>388.90000000000003</v>
      </c>
      <c r="AYX868" s="41"/>
      <c r="AZB868" s="1"/>
      <c r="AZC868" s="1"/>
      <c r="AZD868" s="1"/>
      <c r="AZE868" s="1"/>
      <c r="AZF868" s="10">
        <f>SUM(AZE863:AZE867)</f>
        <v>165.10000000000002</v>
      </c>
      <c r="AZG868" s="41"/>
      <c r="AZK868" s="1"/>
      <c r="AZL868" s="1"/>
      <c r="AZM868" s="1"/>
      <c r="AZN868" s="1"/>
      <c r="AZO868" s="10">
        <f>SUM(AZN863:AZN867)</f>
        <v>133.5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546.6</v>
      </c>
      <c r="BAH868" s="41"/>
      <c r="BAL868" s="1"/>
      <c r="BAM868" s="1"/>
      <c r="BAN868" s="1"/>
      <c r="BAO868" s="1"/>
      <c r="BAP868" s="10">
        <f>SUM(BAO863:BAO867)</f>
        <v>340.49999999999994</v>
      </c>
      <c r="BAQ868" s="41"/>
      <c r="BAU868" s="1"/>
      <c r="BAV868" s="1"/>
      <c r="BAW868" s="1"/>
      <c r="BAX868" s="1"/>
      <c r="BAY868" s="10">
        <f>SUM(BAX863:BAX867)</f>
        <v>409.5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542.6</v>
      </c>
      <c r="BCA868" s="41"/>
      <c r="BCE868" s="1"/>
      <c r="BCF868" s="1"/>
      <c r="BCG868" s="1"/>
      <c r="BCH868" s="1"/>
      <c r="BCI868" s="10">
        <f>SUM(BCH863:BCH867)</f>
        <v>284.2</v>
      </c>
      <c r="BCJ868" s="41"/>
      <c r="BCN868" s="1"/>
      <c r="BCO868" s="1"/>
      <c r="BCP868" s="1"/>
      <c r="BCQ868" s="1"/>
      <c r="BCR868" s="10">
        <f>SUM(BCQ863:BCQ867)</f>
        <v>589.69999999999993</v>
      </c>
      <c r="BCS868" s="41"/>
      <c r="BCW868" s="1"/>
      <c r="BCX868" s="1"/>
      <c r="BCY868" s="1"/>
      <c r="BCZ868" s="1"/>
      <c r="BDA868" s="10">
        <f>SUM(BCZ863:BCZ867)</f>
        <v>335</v>
      </c>
      <c r="BDB868" s="41"/>
      <c r="BDF868" s="1"/>
      <c r="BDG868" s="1"/>
      <c r="BDH868" s="1"/>
      <c r="BDI868" s="1"/>
      <c r="BDJ868" s="10">
        <f>SUM(BDI863:BDI867)</f>
        <v>499.09999999999997</v>
      </c>
      <c r="BDK868" s="41"/>
      <c r="BDO868" s="1"/>
      <c r="BDP868" s="1"/>
      <c r="BDQ868" s="1"/>
      <c r="BDR868" s="1"/>
      <c r="BDS868" s="10">
        <f>SUM(BDR863:BDR867)</f>
        <v>591.09999999999991</v>
      </c>
      <c r="BDT868" s="41"/>
      <c r="BDX868" s="1"/>
      <c r="BDY868" s="1"/>
      <c r="BDZ868" s="1"/>
      <c r="BEA868" s="1"/>
      <c r="BEB868" s="10">
        <f>SUM(BEA863:BEA867)</f>
        <v>107.30000000000001</v>
      </c>
      <c r="BEC868" s="41"/>
      <c r="BEG868" s="1"/>
      <c r="BEH868" s="1"/>
      <c r="BEI868" s="1"/>
      <c r="BEJ868" s="1"/>
      <c r="BEK868" s="10">
        <f>SUM(BEJ863:BEJ867)</f>
        <v>324.7</v>
      </c>
      <c r="BEL868" s="41"/>
      <c r="BEP868" s="1"/>
      <c r="BEQ868" s="1"/>
      <c r="BER868" s="1"/>
      <c r="BES868" s="1"/>
      <c r="BET868" s="10">
        <f>SUM(BES863:BES867)</f>
        <v>240.70000000000002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166.8</v>
      </c>
      <c r="BFM868" s="41"/>
      <c r="BFQ868" s="1"/>
      <c r="BFR868" s="1"/>
      <c r="BFS868" s="1"/>
      <c r="BFT868" s="1"/>
      <c r="BFU868" s="10">
        <f>SUM(BFT863:BFT867)</f>
        <v>462.69999999999993</v>
      </c>
      <c r="BFV868" s="41"/>
      <c r="BFZ868" s="1"/>
      <c r="BGA868" s="1"/>
      <c r="BGB868" s="1"/>
      <c r="BGC868" s="1"/>
      <c r="BGD868" s="10">
        <f>SUM(BGC863:BGC867)</f>
        <v>283.7</v>
      </c>
      <c r="BGE868" s="41"/>
      <c r="BGI868" s="1"/>
      <c r="BGJ868" s="1"/>
      <c r="BGK868" s="1"/>
      <c r="BGL868" s="1"/>
      <c r="BGM868" s="10">
        <f>SUM(BGL863:BGL867)</f>
        <v>308</v>
      </c>
      <c r="BGN868" s="41"/>
      <c r="BGR868" s="1"/>
      <c r="BGS868" s="1"/>
      <c r="BGT868" s="1"/>
      <c r="BGU868" s="1"/>
      <c r="BGV868" s="10">
        <f>SUM(BGU863:BGU867)</f>
        <v>292.79999999999995</v>
      </c>
      <c r="BGW868" s="41"/>
      <c r="BHA868" s="1"/>
      <c r="BHB868" s="1"/>
      <c r="BHC868" s="1"/>
      <c r="BHD868" s="1"/>
      <c r="BHE868" s="10">
        <f>SUM(BHD863:BHD867)</f>
        <v>543.69999999999993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21396.600000000009</v>
      </c>
      <c r="H870" s="56"/>
      <c r="I870" s="238"/>
      <c r="J870" s="56"/>
      <c r="N870" s="15" t="s">
        <v>1243</v>
      </c>
      <c r="O870" s="56"/>
      <c r="P870" s="181">
        <f>SUM(P797:P867)</f>
        <v>21253.800000000003</v>
      </c>
      <c r="Q870" s="56"/>
      <c r="R870" s="238"/>
      <c r="S870" s="56"/>
      <c r="W870" s="15" t="s">
        <v>1243</v>
      </c>
      <c r="X870" s="56"/>
      <c r="Y870" s="181">
        <f>SUM(Y797:Y867)</f>
        <v>20214.599999999991</v>
      </c>
      <c r="Z870" s="56"/>
      <c r="AA870" s="238"/>
      <c r="AB870" s="56"/>
      <c r="AF870" s="15" t="s">
        <v>1243</v>
      </c>
      <c r="AG870" s="56"/>
      <c r="AH870" s="181">
        <f>SUM(AH797:AH867)</f>
        <v>21986.799999999996</v>
      </c>
      <c r="AI870" s="56"/>
      <c r="AJ870" s="238"/>
      <c r="AK870" s="56"/>
      <c r="AO870" s="15" t="s">
        <v>1243</v>
      </c>
      <c r="AP870" s="56"/>
      <c r="AQ870" s="181">
        <f>SUM(AQ797:AQ867)</f>
        <v>21723</v>
      </c>
      <c r="AR870" s="56"/>
      <c r="AS870" s="238"/>
      <c r="AT870" s="56"/>
      <c r="AX870" s="15" t="s">
        <v>1243</v>
      </c>
      <c r="AY870" s="56"/>
      <c r="AZ870" s="181">
        <f>SUM(AZ797:AZ867)</f>
        <v>19949.300000000003</v>
      </c>
      <c r="BA870" s="56"/>
      <c r="BB870" s="238"/>
      <c r="BC870" s="56"/>
      <c r="BG870" s="15" t="s">
        <v>1243</v>
      </c>
      <c r="BH870" s="56"/>
      <c r="BI870" s="181">
        <f>SUM(BI797:BI867)</f>
        <v>22074.400000000016</v>
      </c>
      <c r="BJ870" s="56"/>
      <c r="BK870" s="238"/>
      <c r="BL870" s="56"/>
      <c r="BP870" s="15" t="s">
        <v>1243</v>
      </c>
      <c r="BQ870" s="56"/>
      <c r="BR870" s="181">
        <f>SUM(BR797:BR867)</f>
        <v>20138.949999999997</v>
      </c>
      <c r="BS870" s="56"/>
      <c r="BT870" s="238"/>
      <c r="BU870" s="56"/>
      <c r="BY870" s="15" t="s">
        <v>1243</v>
      </c>
      <c r="BZ870" s="56"/>
      <c r="CA870" s="181">
        <f>SUM(CA797:CA867)</f>
        <v>22299.949999999997</v>
      </c>
      <c r="CB870" s="56"/>
      <c r="CC870" s="238"/>
      <c r="CD870" s="56"/>
      <c r="CH870" s="15" t="s">
        <v>1243</v>
      </c>
      <c r="CI870" s="56"/>
      <c r="CJ870" s="181">
        <f>SUM(CJ797:CJ867)</f>
        <v>21127.400000000005</v>
      </c>
      <c r="CK870" s="56"/>
      <c r="CL870" s="238"/>
      <c r="CM870" s="56"/>
      <c r="CQ870" s="15" t="s">
        <v>1243</v>
      </c>
      <c r="CR870" s="56"/>
      <c r="CS870" s="181">
        <f>SUM(CS797:CS867)</f>
        <v>20314.900000000012</v>
      </c>
      <c r="CT870" s="56"/>
      <c r="CU870" s="238"/>
      <c r="CV870" s="56"/>
      <c r="CZ870" s="15" t="s">
        <v>1243</v>
      </c>
      <c r="DA870" s="56"/>
      <c r="DB870" s="181">
        <f>SUM(DB797:DB867)</f>
        <v>23198.000000000011</v>
      </c>
      <c r="DC870" s="56"/>
      <c r="DD870" s="238"/>
      <c r="DE870" s="56"/>
      <c r="DI870" s="15" t="s">
        <v>1243</v>
      </c>
      <c r="DJ870" s="56"/>
      <c r="DK870" s="181">
        <f>SUM(DK797:DK867)</f>
        <v>20854.599999999999</v>
      </c>
      <c r="DL870" s="56"/>
      <c r="DM870" s="238"/>
      <c r="DN870" s="56"/>
      <c r="DR870" s="15" t="s">
        <v>1243</v>
      </c>
      <c r="DS870" s="56"/>
      <c r="DT870" s="181">
        <f>SUM(DT797:DT867)</f>
        <v>22941.499999999989</v>
      </c>
      <c r="DU870" s="56"/>
      <c r="DV870" s="238"/>
      <c r="DW870" s="56"/>
      <c r="EA870" s="15" t="s">
        <v>1243</v>
      </c>
      <c r="EB870" s="56"/>
      <c r="EC870" s="181">
        <f>SUM(EC797:EC867)</f>
        <v>21207.85</v>
      </c>
      <c r="ED870" s="56"/>
      <c r="EE870" s="238"/>
      <c r="EF870" s="56"/>
      <c r="EJ870" s="15" t="s">
        <v>1243</v>
      </c>
      <c r="EK870" s="56"/>
      <c r="EL870" s="181">
        <f>SUM(EL797:EL867)</f>
        <v>21318</v>
      </c>
      <c r="EM870" s="56"/>
      <c r="EN870" s="238"/>
      <c r="EO870" s="56"/>
      <c r="ES870" s="15" t="s">
        <v>1243</v>
      </c>
      <c r="ET870" s="56"/>
      <c r="EU870" s="181">
        <f>SUM(EU797:EU867)</f>
        <v>20769.250000000004</v>
      </c>
      <c r="EV870" s="56"/>
      <c r="EW870" s="238"/>
      <c r="EX870" s="56"/>
      <c r="FB870" s="15" t="s">
        <v>1243</v>
      </c>
      <c r="FC870" s="56"/>
      <c r="FD870" s="181">
        <f>SUM(FD797:FD867)</f>
        <v>19956.450000000008</v>
      </c>
      <c r="FE870" s="56"/>
      <c r="FF870" s="238"/>
      <c r="FG870" s="56"/>
      <c r="FK870" s="15" t="s">
        <v>1243</v>
      </c>
      <c r="FL870" s="56"/>
      <c r="FM870" s="181">
        <f>SUM(FM797:FM867)</f>
        <v>19625.800000000003</v>
      </c>
      <c r="FN870" s="56"/>
      <c r="FO870" s="238"/>
      <c r="FP870" s="56"/>
      <c r="FT870" s="15" t="s">
        <v>1243</v>
      </c>
      <c r="FU870" s="56"/>
      <c r="FV870" s="181">
        <f>SUM(FV797:FV867)</f>
        <v>20627.349999999999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21650.899999999998</v>
      </c>
      <c r="GO870" s="56"/>
      <c r="GP870" s="238"/>
      <c r="GQ870" s="56"/>
      <c r="GU870" s="15" t="s">
        <v>1243</v>
      </c>
      <c r="GV870" s="56"/>
      <c r="GW870" s="181">
        <f>SUM(GW797:GW867)</f>
        <v>20541.900000000005</v>
      </c>
      <c r="GX870" s="56"/>
      <c r="GY870" s="238"/>
      <c r="GZ870" s="56"/>
      <c r="HD870" s="15" t="s">
        <v>1243</v>
      </c>
      <c r="HE870" s="56"/>
      <c r="HF870" s="181">
        <f>SUM(HF797:HF867)</f>
        <v>16208.199999999997</v>
      </c>
      <c r="HG870" s="56"/>
      <c r="HH870" s="238"/>
      <c r="HI870" s="56"/>
      <c r="HM870" s="15" t="s">
        <v>1243</v>
      </c>
      <c r="HN870" s="56"/>
      <c r="HO870" s="181">
        <f>SUM(HO797:HO867)</f>
        <v>21245.700000000008</v>
      </c>
      <c r="HP870" s="56"/>
      <c r="HQ870" s="238"/>
      <c r="HR870" s="56"/>
      <c r="HV870" s="15" t="s">
        <v>1243</v>
      </c>
      <c r="HW870" s="56"/>
      <c r="HX870" s="181">
        <f>SUM(HX797:HX867)</f>
        <v>18685.300000000007</v>
      </c>
      <c r="HY870" s="56"/>
      <c r="HZ870" s="238"/>
      <c r="IA870" s="56"/>
      <c r="IE870" s="15" t="s">
        <v>1243</v>
      </c>
      <c r="IF870" s="56"/>
      <c r="IG870" s="181">
        <f>SUM(IG797:IG867)</f>
        <v>19586.7</v>
      </c>
      <c r="IH870" s="56"/>
      <c r="II870" s="238"/>
      <c r="IJ870" s="56"/>
      <c r="IN870" s="15" t="s">
        <v>1243</v>
      </c>
      <c r="IO870" s="56"/>
      <c r="IP870" s="181">
        <f>SUM(IP797:IP867)</f>
        <v>19218.8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21824.400000000005</v>
      </c>
      <c r="IZ870" s="56"/>
      <c r="JA870" s="238"/>
      <c r="JB870" s="56"/>
      <c r="JF870" s="15" t="s">
        <v>1243</v>
      </c>
      <c r="JG870" s="56"/>
      <c r="JH870" s="181">
        <f>SUM(JH797:JH867)</f>
        <v>20092.900000000009</v>
      </c>
      <c r="JI870" s="56"/>
      <c r="JJ870" s="238"/>
      <c r="JK870" s="56"/>
      <c r="JO870" s="15" t="s">
        <v>1243</v>
      </c>
      <c r="JP870" s="56"/>
      <c r="JQ870" s="181">
        <f>SUM(JQ797:JQ867)</f>
        <v>22641.750000000007</v>
      </c>
      <c r="JR870" s="56"/>
      <c r="JS870" s="238"/>
      <c r="JT870" s="56"/>
      <c r="JX870" s="15" t="s">
        <v>1243</v>
      </c>
      <c r="JY870" s="56"/>
      <c r="JZ870" s="181">
        <f>SUM(JZ797:JZ867)</f>
        <v>18330.7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19466.100000000002</v>
      </c>
      <c r="KS870" s="56"/>
      <c r="KT870" s="238"/>
      <c r="KU870" s="56"/>
      <c r="KY870" s="15" t="s">
        <v>1243</v>
      </c>
      <c r="KZ870" s="56"/>
      <c r="LA870" s="181">
        <f>SUM(LA797:LA867)</f>
        <v>19841.900000000001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20527.500000000011</v>
      </c>
      <c r="LT870" s="56"/>
      <c r="LU870" s="238"/>
      <c r="LV870" s="56"/>
      <c r="LZ870" s="15" t="s">
        <v>1243</v>
      </c>
      <c r="MA870" s="56"/>
      <c r="MB870" s="181">
        <f>SUM(MB797:MB867)</f>
        <v>17093.549999999996</v>
      </c>
      <c r="MC870" s="56"/>
      <c r="MD870" s="238"/>
      <c r="ME870" s="56"/>
      <c r="MI870" s="15" t="s">
        <v>1243</v>
      </c>
      <c r="MJ870" s="56"/>
      <c r="MK870" s="181">
        <f>SUM(MK797:MK867)</f>
        <v>20650.249999999993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22371.85</v>
      </c>
      <c r="ND870" s="56"/>
      <c r="NE870" s="238"/>
      <c r="NF870" s="56"/>
      <c r="NJ870" s="15" t="s">
        <v>1243</v>
      </c>
      <c r="NK870" s="56"/>
      <c r="NL870" s="181">
        <f>SUM(NL797:NL867)</f>
        <v>16937.399999999998</v>
      </c>
      <c r="NM870" s="56"/>
      <c r="NN870" s="238"/>
      <c r="NO870" s="56"/>
      <c r="NS870" s="15" t="s">
        <v>1243</v>
      </c>
      <c r="NT870" s="56"/>
      <c r="NU870" s="181">
        <f>SUM(NU797:NU867)</f>
        <v>17226.899999999998</v>
      </c>
      <c r="NV870" s="56"/>
      <c r="NW870" s="238"/>
      <c r="NX870" s="56"/>
      <c r="OB870" s="15" t="s">
        <v>1243</v>
      </c>
      <c r="OC870" s="56"/>
      <c r="OD870" s="181">
        <f>SUM(OD797:OD867)</f>
        <v>21480</v>
      </c>
      <c r="OE870" s="56"/>
      <c r="OF870" s="238"/>
      <c r="OG870" s="56"/>
      <c r="OK870" s="15" t="s">
        <v>1243</v>
      </c>
      <c r="OL870" s="56"/>
      <c r="OM870" s="181">
        <f>SUM(OM797:OM867)</f>
        <v>16459.449999999993</v>
      </c>
      <c r="ON870" s="56"/>
      <c r="OO870" s="238"/>
      <c r="OP870" s="56"/>
      <c r="OT870" s="15" t="s">
        <v>1243</v>
      </c>
      <c r="OU870" s="56"/>
      <c r="OV870" s="181">
        <f>SUM(OV797:OV867)</f>
        <v>17427.099999999999</v>
      </c>
      <c r="OW870" s="56"/>
      <c r="OX870" s="238"/>
      <c r="OY870" s="56"/>
      <c r="PC870" s="15" t="s">
        <v>1243</v>
      </c>
      <c r="PD870" s="56"/>
      <c r="PE870" s="181">
        <f>SUM(PE797:PE867)</f>
        <v>18814.450000000008</v>
      </c>
      <c r="PF870" s="56"/>
      <c r="PG870" s="238"/>
      <c r="PH870" s="56"/>
      <c r="PL870" s="15" t="s">
        <v>1243</v>
      </c>
      <c r="PM870" s="56"/>
      <c r="PN870" s="181">
        <f>SUM(PN797:PN867)</f>
        <v>20245.149999999991</v>
      </c>
      <c r="PO870" s="56"/>
      <c r="PP870" s="238"/>
      <c r="PQ870" s="56"/>
      <c r="PU870" s="15" t="s">
        <v>1243</v>
      </c>
      <c r="PV870" s="56"/>
      <c r="PW870" s="181">
        <f>SUM(PW797:PW867)</f>
        <v>18694.25</v>
      </c>
      <c r="PX870" s="56"/>
      <c r="PY870" s="238"/>
      <c r="PZ870" s="56"/>
      <c r="QD870" s="15" t="s">
        <v>1243</v>
      </c>
      <c r="QE870" s="56"/>
      <c r="QF870" s="181">
        <f>SUM(QF797:QF867)</f>
        <v>20891.399999999998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16832.8</v>
      </c>
      <c r="QY870" s="56"/>
      <c r="QZ870" s="238"/>
      <c r="RA870" s="56"/>
      <c r="RE870" s="15" t="s">
        <v>1243</v>
      </c>
      <c r="RF870" s="56"/>
      <c r="RG870" s="181">
        <f>SUM(RG797:RG867)</f>
        <v>15902</v>
      </c>
      <c r="RH870" s="56"/>
      <c r="RI870" s="238"/>
      <c r="RJ870" s="56"/>
      <c r="RN870" s="15" t="s">
        <v>1243</v>
      </c>
      <c r="RO870" s="56"/>
      <c r="RP870" s="181">
        <f>SUM(RP797:RP867)</f>
        <v>19268.249999999996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17825.800000000003</v>
      </c>
      <c r="SJ870" s="240"/>
      <c r="SK870" s="163"/>
      <c r="SO870" s="15" t="s">
        <v>1243</v>
      </c>
      <c r="SQ870" s="181">
        <f>SUM(SQ797:SQ867)</f>
        <v>20046.700000000012</v>
      </c>
      <c r="SS870" s="240"/>
      <c r="ST870" s="163"/>
      <c r="SX870" s="15" t="s">
        <v>1243</v>
      </c>
      <c r="SZ870" s="181">
        <f>SUM(SZ797:SZ867)</f>
        <v>22036.600000000006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15908.550000000001</v>
      </c>
      <c r="TT870" s="240"/>
      <c r="TU870" s="163"/>
      <c r="TY870" s="15" t="s">
        <v>1243</v>
      </c>
      <c r="UA870" s="181">
        <f>SUM(UA797:UA867)</f>
        <v>15765.7</v>
      </c>
      <c r="UC870" s="240"/>
      <c r="UD870" s="163"/>
      <c r="UH870" s="15" t="s">
        <v>1243</v>
      </c>
      <c r="UJ870" s="181">
        <f>SUM(UJ797:UJ867)</f>
        <v>15890.899999999998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13916.8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13474.600000000004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21186.25</v>
      </c>
      <c r="WN870" s="240"/>
      <c r="WO870" s="163"/>
      <c r="WS870" s="15" t="s">
        <v>1243</v>
      </c>
      <c r="WU870" s="181">
        <f>SUM(WU797:WU867)</f>
        <v>18799.900000000001</v>
      </c>
      <c r="WW870" s="240"/>
      <c r="WX870" s="163"/>
      <c r="XB870" s="15" t="s">
        <v>1243</v>
      </c>
      <c r="XD870" s="181">
        <f>SUM(XD797:XD867)</f>
        <v>19228.349999999999</v>
      </c>
      <c r="XF870" s="240"/>
      <c r="XG870" s="163"/>
      <c r="XK870" s="15" t="s">
        <v>1243</v>
      </c>
      <c r="XM870" s="181">
        <f>SUM(XM797:XM867)</f>
        <v>18722.599999999995</v>
      </c>
      <c r="XO870" s="240"/>
      <c r="XP870" s="163"/>
      <c r="XT870" s="15" t="s">
        <v>1243</v>
      </c>
      <c r="XV870" s="181">
        <f>SUM(XV797:XV867)</f>
        <v>18906.3</v>
      </c>
      <c r="XX870" s="240"/>
      <c r="XY870" s="163"/>
      <c r="YC870" s="15" t="s">
        <v>1243</v>
      </c>
      <c r="YE870" s="181">
        <f>SUM(YE797:YE867)</f>
        <v>18174.500000000004</v>
      </c>
      <c r="YG870" s="240"/>
      <c r="YH870" s="163"/>
      <c r="YL870" s="15" t="s">
        <v>1243</v>
      </c>
      <c r="YN870" s="181">
        <f>SUM(YN797:YN867)</f>
        <v>19261.150000000009</v>
      </c>
      <c r="YP870" s="240"/>
      <c r="YQ870" s="163"/>
      <c r="YU870" s="15" t="s">
        <v>1243</v>
      </c>
      <c r="YW870" s="181">
        <f>SUM(YW797:YW867)</f>
        <v>17428.350000000002</v>
      </c>
      <c r="YY870" s="240"/>
      <c r="YZ870" s="163"/>
      <c r="ZD870" s="15" t="s">
        <v>1243</v>
      </c>
      <c r="ZF870" s="181">
        <f>SUM(ZF797:ZF867)</f>
        <v>14882.299999999997</v>
      </c>
      <c r="ZH870" s="240"/>
      <c r="ZI870" s="163"/>
      <c r="ZM870" s="15" t="s">
        <v>1243</v>
      </c>
      <c r="ZO870" s="181">
        <f>SUM(ZO797:ZO867)</f>
        <v>22203.250000000004</v>
      </c>
      <c r="ZQ870" s="240"/>
      <c r="ZR870" s="163"/>
      <c r="ZV870" s="15" t="s">
        <v>1243</v>
      </c>
      <c r="ZX870" s="181">
        <f>SUM(ZX797:ZX867)</f>
        <v>17795.350000000006</v>
      </c>
      <c r="ZZ870" s="240"/>
      <c r="AAA870" s="163"/>
      <c r="AAE870" s="15" t="s">
        <v>1243</v>
      </c>
      <c r="AAG870" s="181">
        <f>SUM(AAG797:AAG867)</f>
        <v>16914.349999999991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16754.75</v>
      </c>
      <c r="ABA870" s="240"/>
      <c r="ABB870" s="163"/>
      <c r="ABF870" s="15" t="s">
        <v>1243</v>
      </c>
      <c r="ABH870" s="181">
        <f>SUM(ABH797:ABH867)</f>
        <v>17202.599999999999</v>
      </c>
      <c r="ABJ870" s="240"/>
      <c r="ABK870" s="163"/>
      <c r="ABO870" s="15" t="s">
        <v>1243</v>
      </c>
      <c r="ABQ870" s="181">
        <f>SUM(ABQ797:ABQ867)</f>
        <v>16885.050000000007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15627.949999999997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12790.95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21860.050000000003</v>
      </c>
      <c r="AGF870" s="240"/>
      <c r="AGG870" s="163"/>
      <c r="AGK870" s="15" t="s">
        <v>1243</v>
      </c>
      <c r="AGM870" s="181">
        <f>SUM(AGM797:AGM867)</f>
        <v>21410.199999999997</v>
      </c>
      <c r="AGO870" s="240"/>
      <c r="AGP870" s="163"/>
      <c r="AGT870" s="15" t="s">
        <v>1243</v>
      </c>
      <c r="AGV870" s="181">
        <f>SUM(AGV797:AGV867)</f>
        <v>17561.500000000007</v>
      </c>
      <c r="AGX870" s="240"/>
      <c r="AGY870" s="163"/>
      <c r="AHC870" s="15" t="s">
        <v>1243</v>
      </c>
      <c r="AHE870" s="181">
        <f>SUM(AHE797:AHE867)</f>
        <v>21457.35</v>
      </c>
      <c r="AHG870" s="240"/>
      <c r="AHH870" s="163"/>
      <c r="AHL870" s="15" t="s">
        <v>1243</v>
      </c>
      <c r="AHN870" s="181">
        <f>SUM(AHN797:AHN867)</f>
        <v>19829.699999999997</v>
      </c>
      <c r="AHP870" s="240"/>
      <c r="AHQ870" s="163"/>
      <c r="AHU870" s="15" t="s">
        <v>1243</v>
      </c>
      <c r="AHW870" s="181">
        <f>SUM(AHW797:AHW867)</f>
        <v>19664.849999999991</v>
      </c>
      <c r="AHY870" s="240"/>
      <c r="AHZ870" s="163"/>
      <c r="AID870" s="15" t="s">
        <v>1243</v>
      </c>
      <c r="AIF870" s="181">
        <f>SUM(AIF797:AIF867)</f>
        <v>17261.400000000001</v>
      </c>
      <c r="AIH870" s="240"/>
      <c r="AII870" s="163"/>
      <c r="AIM870" s="15" t="s">
        <v>1243</v>
      </c>
      <c r="AIO870" s="181">
        <f>SUM(AIO797:AIO867)</f>
        <v>19413.750000000007</v>
      </c>
      <c r="AIQ870" s="240"/>
      <c r="AIR870" s="163"/>
      <c r="AIV870" s="15" t="s">
        <v>1243</v>
      </c>
      <c r="AIX870" s="181">
        <f>SUM(AIX797:AIX867)</f>
        <v>21051.299999999996</v>
      </c>
      <c r="AIZ870" s="240"/>
      <c r="AJA870" s="163"/>
      <c r="AJE870" s="15" t="s">
        <v>1243</v>
      </c>
      <c r="AJG870" s="181">
        <f>SUM(AJG797:AJG867)</f>
        <v>17903.600000000006</v>
      </c>
      <c r="AJI870" s="240"/>
      <c r="AJJ870" s="163"/>
      <c r="AJN870" s="15" t="s">
        <v>1243</v>
      </c>
      <c r="AJP870" s="181">
        <f>SUM(AJP797:AJP867)</f>
        <v>22638.700000000008</v>
      </c>
      <c r="AJR870" s="240"/>
      <c r="AJS870" s="163"/>
      <c r="AJW870" s="15" t="s">
        <v>1243</v>
      </c>
      <c r="AJY870" s="181">
        <f>SUM(AJY797:AJY867)</f>
        <v>20600.750000000004</v>
      </c>
      <c r="AKA870" s="240"/>
      <c r="AKB870" s="163"/>
      <c r="AKF870" s="15" t="s">
        <v>1243</v>
      </c>
      <c r="AKH870" s="181">
        <f>SUM(AKH797:AKH867)</f>
        <v>22048.35</v>
      </c>
      <c r="AKJ870" s="240"/>
      <c r="AKK870" s="163"/>
      <c r="AKO870" s="15" t="s">
        <v>1243</v>
      </c>
      <c r="AKQ870" s="181">
        <f>SUM(AKQ797:AKQ867)</f>
        <v>19622.599999999999</v>
      </c>
      <c r="AKS870" s="240"/>
      <c r="AKT870" s="163"/>
      <c r="AKX870" s="15" t="s">
        <v>1243</v>
      </c>
      <c r="AKZ870" s="181">
        <f>SUM(AKZ797:AKZ867)</f>
        <v>22119.299999999992</v>
      </c>
      <c r="ALB870" s="240"/>
      <c r="ALC870" s="163"/>
      <c r="ALG870" s="15" t="s">
        <v>1243</v>
      </c>
      <c r="ALI870" s="181">
        <f>SUM(ALI797:ALI867)</f>
        <v>19853.650000000005</v>
      </c>
      <c r="ALK870" s="240"/>
      <c r="ALL870" s="163"/>
      <c r="ALP870" s="15" t="s">
        <v>1243</v>
      </c>
      <c r="ALR870" s="181">
        <f>SUM(ALR797:ALR867)</f>
        <v>18263.8</v>
      </c>
      <c r="ALT870" s="240"/>
      <c r="ALU870" s="163"/>
      <c r="ALY870" s="15" t="s">
        <v>1243</v>
      </c>
      <c r="AMA870" s="181">
        <f>SUM(AMA797:AMA867)</f>
        <v>22346.199999999993</v>
      </c>
      <c r="AMC870" s="240"/>
      <c r="AMD870" s="163"/>
      <c r="AMH870" s="15" t="s">
        <v>1243</v>
      </c>
      <c r="AMJ870" s="181">
        <f>SUM(AMJ797:AMJ867)</f>
        <v>22423.749999999996</v>
      </c>
      <c r="AML870" s="240"/>
      <c r="AMM870" s="163"/>
      <c r="AMQ870" s="15" t="s">
        <v>1243</v>
      </c>
      <c r="AMS870" s="181">
        <f>SUM(AMS797:AMS867)</f>
        <v>19520.150000000005</v>
      </c>
      <c r="AMU870" s="240"/>
      <c r="AMV870" s="163"/>
      <c r="AMZ870" s="15" t="s">
        <v>1243</v>
      </c>
      <c r="ANB870" s="181">
        <f>SUM(ANB797:ANB867)</f>
        <v>18273.55</v>
      </c>
      <c r="AND870" s="240"/>
      <c r="ANE870" s="163"/>
      <c r="ANI870" s="15" t="s">
        <v>1243</v>
      </c>
      <c r="ANK870" s="181">
        <f>SUM(ANK797:ANK867)</f>
        <v>20094.75</v>
      </c>
      <c r="ANM870" s="240"/>
      <c r="ANN870" s="163"/>
      <c r="ANR870" s="15" t="s">
        <v>1243</v>
      </c>
      <c r="ANT870" s="181">
        <f>SUM(ANT797:ANT867)</f>
        <v>18734.8</v>
      </c>
      <c r="ANV870" s="240"/>
      <c r="ANW870" s="163"/>
      <c r="AOA870" s="15" t="s">
        <v>1243</v>
      </c>
      <c r="AOC870" s="181">
        <f>SUM(AOC797:AOC867)</f>
        <v>18681.650000000005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18274.800000000007</v>
      </c>
      <c r="AOW870" s="240"/>
      <c r="AOX870" s="163"/>
      <c r="APB870" s="15" t="s">
        <v>1243</v>
      </c>
      <c r="APD870" s="181">
        <f>SUM(APD797:APD867)</f>
        <v>21149.7</v>
      </c>
      <c r="APF870" s="240"/>
      <c r="APG870" s="163"/>
      <c r="APK870" s="15" t="s">
        <v>1243</v>
      </c>
      <c r="APM870" s="181">
        <f>SUM(APM797:APM867)</f>
        <v>17454.399999999998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16840.399999999998</v>
      </c>
      <c r="AQG870" s="240"/>
      <c r="AQL870" s="15" t="s">
        <v>1243</v>
      </c>
      <c r="AQN870" s="181">
        <f>SUM(AQN797:AQN867)</f>
        <v>17419.8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18255.350000000006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12081.69999999999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19362.349999999995</v>
      </c>
      <c r="AWV870" s="240"/>
      <c r="AXA870" s="15" t="s">
        <v>1243</v>
      </c>
      <c r="AXC870" s="181">
        <f>SUM(AXC797:AXC867)</f>
        <v>18448.999999999996</v>
      </c>
      <c r="AXE870" s="240"/>
      <c r="AXJ870" s="15" t="s">
        <v>1243</v>
      </c>
      <c r="AXL870" s="181">
        <f>SUM(AXL797:AXL867)</f>
        <v>18576.099999999999</v>
      </c>
      <c r="AXN870" s="240"/>
      <c r="AXS870" s="15" t="s">
        <v>1243</v>
      </c>
      <c r="AXU870" s="181">
        <f>SUM(AXU797:AXU867)</f>
        <v>16903.700000000008</v>
      </c>
      <c r="AXW870" s="240"/>
      <c r="AYB870" s="15" t="s">
        <v>1243</v>
      </c>
      <c r="AYD870" s="181">
        <f>SUM(AYD797:AYD867)</f>
        <v>20224.45</v>
      </c>
      <c r="AYF870" s="240"/>
      <c r="AYK870" s="15" t="s">
        <v>1243</v>
      </c>
      <c r="AYM870" s="181">
        <f>SUM(AYM797:AYM867)</f>
        <v>17983.650000000001</v>
      </c>
      <c r="AYO870" s="240"/>
      <c r="AYT870" s="15" t="s">
        <v>1243</v>
      </c>
      <c r="AYV870" s="181">
        <f>SUM(AYV797:AYV867)</f>
        <v>16213.4</v>
      </c>
      <c r="AYX870" s="240"/>
      <c r="AZC870" s="15" t="s">
        <v>1243</v>
      </c>
      <c r="AZE870" s="181">
        <f>SUM(AZE797:AZE867)</f>
        <v>18557.7</v>
      </c>
      <c r="AZG870" s="240"/>
      <c r="AZL870" s="15" t="s">
        <v>1243</v>
      </c>
      <c r="AZN870" s="181">
        <f>SUM(AZN797:AZN867)</f>
        <v>19286.100000000006</v>
      </c>
      <c r="AZP870" s="240"/>
      <c r="AZU870" s="15" t="s">
        <v>1243</v>
      </c>
      <c r="AZW870" s="181">
        <f>SUM(AZW797:AZW867)</f>
        <v>15852.849999999993</v>
      </c>
      <c r="AZY870" s="240"/>
      <c r="BAD870" s="15" t="s">
        <v>1243</v>
      </c>
      <c r="BAF870" s="181">
        <f>SUM(BAF797:BAF867)</f>
        <v>20310.099999999999</v>
      </c>
      <c r="BAH870" s="240"/>
      <c r="BAM870" s="15" t="s">
        <v>1243</v>
      </c>
      <c r="BAO870" s="181">
        <f>SUM(BAO797:BAO867)</f>
        <v>20292.999999999993</v>
      </c>
      <c r="BAQ870" s="240"/>
      <c r="BAV870" s="15" t="s">
        <v>1243</v>
      </c>
      <c r="BAX870" s="181">
        <f>SUM(BAX797:BAX867)</f>
        <v>19598.25</v>
      </c>
      <c r="BAZ870" s="240"/>
      <c r="BBE870" s="15" t="s">
        <v>1243</v>
      </c>
      <c r="BBG870" s="181">
        <f>SUM(BBG797:BBG867)</f>
        <v>19697.849999999995</v>
      </c>
      <c r="BBI870" s="240"/>
      <c r="BBN870" s="15" t="s">
        <v>1243</v>
      </c>
      <c r="BBP870" s="181">
        <f>SUM(BBP797:BBP867)</f>
        <v>21217.200000000001</v>
      </c>
      <c r="BBR870" s="240"/>
      <c r="BBW870" s="15" t="s">
        <v>1243</v>
      </c>
      <c r="BBY870" s="181">
        <f>SUM(BBY797:BBY867)</f>
        <v>19530.7</v>
      </c>
      <c r="BCA870" s="240"/>
      <c r="BCF870" s="15" t="s">
        <v>1243</v>
      </c>
      <c r="BCH870" s="181">
        <f>SUM(BCH797:BCH867)</f>
        <v>17209.75</v>
      </c>
      <c r="BCJ870" s="240"/>
      <c r="BCO870" s="15" t="s">
        <v>1243</v>
      </c>
      <c r="BCQ870" s="181">
        <f>SUM(BCQ797:BCQ867)</f>
        <v>18732.250000000004</v>
      </c>
      <c r="BCS870" s="240"/>
      <c r="BCX870" s="15" t="s">
        <v>1243</v>
      </c>
      <c r="BCZ870" s="181">
        <f>SUM(BCZ797:BCZ867)</f>
        <v>19355.500000000004</v>
      </c>
      <c r="BDB870" s="240"/>
      <c r="BDG870" s="15" t="s">
        <v>1243</v>
      </c>
      <c r="BDI870" s="181">
        <f>SUM(BDI797:BDI867)</f>
        <v>19546.850000000002</v>
      </c>
      <c r="BDK870" s="240"/>
      <c r="BDP870" s="15" t="s">
        <v>1243</v>
      </c>
      <c r="BDR870" s="181">
        <f>SUM(BDR797:BDR867)</f>
        <v>21665.750000000004</v>
      </c>
      <c r="BDT870" s="240"/>
      <c r="BDY870" s="15" t="s">
        <v>1243</v>
      </c>
      <c r="BEA870" s="181">
        <f>SUM(BEA797:BEA867)</f>
        <v>16589.399999999994</v>
      </c>
      <c r="BEC870" s="240"/>
      <c r="BEH870" s="15" t="s">
        <v>1243</v>
      </c>
      <c r="BEJ870" s="181">
        <f>SUM(BEJ797:BEJ867)</f>
        <v>16569.800000000003</v>
      </c>
      <c r="BEL870" s="240"/>
      <c r="BEQ870" s="15" t="s">
        <v>1243</v>
      </c>
      <c r="BES870" s="181">
        <f>SUM(BES797:BES867)</f>
        <v>16752.000000000004</v>
      </c>
      <c r="BEU870" s="240"/>
      <c r="BEZ870" s="15" t="s">
        <v>1243</v>
      </c>
      <c r="BFB870" s="181">
        <f>SUM(BFB797:BFB867)</f>
        <v>16530.750000000004</v>
      </c>
      <c r="BFD870" s="240"/>
      <c r="BFI870" s="15" t="s">
        <v>1243</v>
      </c>
      <c r="BFK870" s="181">
        <f>SUM(BFK797:BFK867)</f>
        <v>19263.850000000002</v>
      </c>
      <c r="BFM870" s="240"/>
      <c r="BFR870" s="15" t="s">
        <v>1243</v>
      </c>
      <c r="BFT870" s="181">
        <f>SUM(BFT797:BFT867)</f>
        <v>18678.949999999997</v>
      </c>
      <c r="BFV870" s="240"/>
      <c r="BGA870" s="15" t="s">
        <v>1243</v>
      </c>
      <c r="BGC870" s="181">
        <f>SUM(BGC797:BGC867)</f>
        <v>18455.599999999991</v>
      </c>
      <c r="BGE870" s="240"/>
      <c r="BGJ870" s="15" t="s">
        <v>1243</v>
      </c>
      <c r="BGL870" s="181">
        <f>SUM(BGL797:BGL867)</f>
        <v>18949.899999999998</v>
      </c>
      <c r="BGN870" s="240"/>
      <c r="BGS870" s="15" t="s">
        <v>1243</v>
      </c>
      <c r="BGU870" s="181">
        <f>SUM(BGU797:BGU867)</f>
        <v>17740.049999999996</v>
      </c>
      <c r="BGW870" s="240"/>
      <c r="BHB870" s="15" t="s">
        <v>1243</v>
      </c>
      <c r="BHD870" s="181">
        <f>SUM(BHD797:BHD867)</f>
        <v>19184.000000000007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3492</v>
      </c>
      <c r="B879" s="28"/>
      <c r="C879" s="249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2655</v>
      </c>
      <c r="B880" s="28"/>
      <c r="C880" s="249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 t="shared" si="0"/>
        <v>10</v>
      </c>
      <c r="F881" s="249">
        <f t="shared" si="1"/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 t="shared" si="0"/>
        <v>12</v>
      </c>
      <c r="F882" s="249">
        <f t="shared" si="1"/>
        <v>62</v>
      </c>
      <c r="G882" s="327">
        <v>47</v>
      </c>
      <c r="H882" s="49">
        <v>2</v>
      </c>
      <c r="I882" s="49">
        <v>13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3515</v>
      </c>
      <c r="B883" s="28"/>
      <c r="C883" s="249"/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 t="shared" si="0"/>
        <v>20</v>
      </c>
      <c r="F884" s="249">
        <f t="shared" si="1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3161</v>
      </c>
      <c r="B885" s="28"/>
      <c r="C885" s="249"/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3352</v>
      </c>
      <c r="B886" s="28"/>
      <c r="C886" s="249"/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 t="shared" si="0"/>
        <v>11</v>
      </c>
      <c r="F887" s="249">
        <f t="shared" si="1"/>
        <v>70</v>
      </c>
      <c r="G887" s="327"/>
      <c r="H887" s="49">
        <v>51</v>
      </c>
      <c r="I887" s="49">
        <v>18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3279</v>
      </c>
      <c r="B888" s="28"/>
      <c r="C888" s="249"/>
      <c r="D888" s="314" t="s">
        <v>129</v>
      </c>
      <c r="E888" s="49">
        <f t="shared" si="0"/>
        <v>1</v>
      </c>
      <c r="F888" s="249">
        <f t="shared" si="1"/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 t="shared" si="0"/>
        <v>5</v>
      </c>
      <c r="F889" s="249">
        <f t="shared" si="1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 t="shared" si="0"/>
        <v>4</v>
      </c>
      <c r="F890" s="249">
        <f t="shared" si="1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3267</v>
      </c>
      <c r="B891" s="28"/>
      <c r="C891" s="249"/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 t="shared" si="0"/>
        <v>15</v>
      </c>
      <c r="F892" s="249">
        <f t="shared" si="1"/>
        <v>137</v>
      </c>
      <c r="G892" s="327">
        <v>29</v>
      </c>
      <c r="H892" s="49">
        <v>97</v>
      </c>
      <c r="I892" s="49">
        <v>11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 t="shared" si="0"/>
        <v>8</v>
      </c>
      <c r="F893" s="249">
        <f t="shared" si="1"/>
        <v>74</v>
      </c>
      <c r="G893" s="327">
        <v>4</v>
      </c>
      <c r="H893" s="49">
        <v>65</v>
      </c>
      <c r="I893" s="49">
        <v>3</v>
      </c>
      <c r="J893" s="49">
        <v>2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 t="shared" si="0"/>
        <v>2</v>
      </c>
      <c r="F894" s="249">
        <f t="shared" si="1"/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 t="shared" si="0"/>
        <v>82</v>
      </c>
      <c r="F896" s="249">
        <f t="shared" si="1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3369</v>
      </c>
      <c r="B897" s="28"/>
      <c r="C897" s="249"/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0"/>
      <c r="AMY897" s="360"/>
      <c r="ANB897" s="360"/>
    </row>
    <row r="898" spans="1:11 1037:1042" s="49" customFormat="1" ht="18">
      <c r="A898" s="264" t="s">
        <v>3121</v>
      </c>
      <c r="B898" s="28"/>
      <c r="C898" s="249"/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3170</v>
      </c>
      <c r="B899" s="28"/>
      <c r="C899" s="249"/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3242</v>
      </c>
      <c r="B901" s="241"/>
      <c r="C901" s="249"/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 t="shared" si="0"/>
        <v>32</v>
      </c>
      <c r="F902" s="249">
        <f t="shared" si="1"/>
        <v>269</v>
      </c>
      <c r="G902" s="327">
        <v>25</v>
      </c>
      <c r="H902" s="49">
        <v>117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 t="shared" si="0"/>
        <v>7</v>
      </c>
      <c r="F904" s="249">
        <f t="shared" si="1"/>
        <v>84</v>
      </c>
      <c r="G904" s="327"/>
      <c r="H904" s="49">
        <v>47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3418</v>
      </c>
      <c r="B905" s="28"/>
      <c r="C905" s="249"/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3426</v>
      </c>
      <c r="B906" s="28"/>
      <c r="C906" s="249"/>
      <c r="D906" s="314" t="s">
        <v>129</v>
      </c>
      <c r="E906" s="49">
        <f t="shared" si="0"/>
        <v>0</v>
      </c>
      <c r="F906" s="249">
        <f t="shared" si="1"/>
        <v>0</v>
      </c>
      <c r="G906" s="327"/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0"/>
        <v>1</v>
      </c>
      <c r="F907" s="249">
        <f t="shared" si="1"/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 t="shared" si="0"/>
        <v>18</v>
      </c>
      <c r="F908" s="249">
        <f t="shared" si="1"/>
        <v>214</v>
      </c>
      <c r="G908" s="327"/>
      <c r="H908" s="49">
        <v>148</v>
      </c>
      <c r="I908" s="49">
        <v>49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 t="shared" si="0"/>
        <v>0</v>
      </c>
      <c r="F909" s="249">
        <f t="shared" si="1"/>
        <v>16</v>
      </c>
      <c r="G909" s="327"/>
      <c r="J909" s="49">
        <v>13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3280</v>
      </c>
      <c r="B910" s="28"/>
      <c r="C910" s="249"/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 t="shared" si="0"/>
        <v>20</v>
      </c>
      <c r="F912" s="249">
        <f t="shared" si="1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3494</v>
      </c>
      <c r="B913" s="28"/>
      <c r="C913" s="249"/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3283</v>
      </c>
      <c r="B914" s="241"/>
      <c r="C914" s="249"/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 t="shared" si="0"/>
        <v>8</v>
      </c>
      <c r="F915" s="249">
        <f t="shared" si="1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 t="shared" si="0"/>
        <v>10</v>
      </c>
      <c r="F917" s="249">
        <f t="shared" si="1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2659</v>
      </c>
      <c r="B918" s="28"/>
      <c r="C918" s="249"/>
      <c r="D918" s="314" t="s">
        <v>129</v>
      </c>
      <c r="E918" s="49">
        <f t="shared" si="0"/>
        <v>13</v>
      </c>
      <c r="F918" s="249">
        <f t="shared" si="1"/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 t="shared" si="0"/>
        <v>24</v>
      </c>
      <c r="F920" s="249">
        <f t="shared" si="1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3417</v>
      </c>
      <c r="B921" s="28"/>
      <c r="C921" s="249"/>
      <c r="D921" s="314" t="s">
        <v>129</v>
      </c>
      <c r="E921" s="49">
        <f t="shared" si="0"/>
        <v>11</v>
      </c>
      <c r="F921" s="249">
        <f t="shared" si="1"/>
        <v>15</v>
      </c>
      <c r="G921" s="327"/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 t="shared" si="0"/>
        <v>19</v>
      </c>
      <c r="F922" s="249">
        <f t="shared" si="1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3113</v>
      </c>
      <c r="B923" s="28"/>
      <c r="C923" s="249"/>
      <c r="D923" s="314" t="s">
        <v>129</v>
      </c>
      <c r="E923" s="49">
        <f t="shared" si="0"/>
        <v>0</v>
      </c>
      <c r="F923" s="249">
        <f t="shared" si="1"/>
        <v>0</v>
      </c>
      <c r="G923" s="327" t="s">
        <v>5025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 t="shared" si="0"/>
        <v>71</v>
      </c>
      <c r="F924" s="249">
        <f t="shared" si="1"/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3419</v>
      </c>
      <c r="B925" s="28"/>
      <c r="C925" s="249"/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3260</v>
      </c>
      <c r="B928" s="28"/>
      <c r="C928" s="249"/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 t="shared" si="0"/>
        <v>52</v>
      </c>
      <c r="F929" s="249">
        <f t="shared" si="1"/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 t="shared" si="0"/>
        <v>21</v>
      </c>
      <c r="F933" s="249">
        <f t="shared" si="1"/>
        <v>133</v>
      </c>
      <c r="G933" s="327">
        <v>30</v>
      </c>
      <c r="H933" s="49">
        <v>99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 t="shared" si="0"/>
        <v>2</v>
      </c>
      <c r="F938" s="249">
        <f t="shared" si="1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 t="shared" si="0"/>
        <v>3</v>
      </c>
      <c r="F939" s="249">
        <f t="shared" si="1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0"/>
        <v>7</v>
      </c>
      <c r="F940" s="249">
        <f t="shared" si="1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 t="shared" si="0"/>
        <v>7</v>
      </c>
      <c r="F941" s="249">
        <f t="shared" si="1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0"/>
        <v>2</v>
      </c>
      <c r="F942" s="249">
        <f t="shared" si="1"/>
        <v>140</v>
      </c>
      <c r="G942" s="327"/>
      <c r="H942" s="49">
        <v>103</v>
      </c>
      <c r="I942" s="49">
        <v>16</v>
      </c>
      <c r="J942" s="49">
        <v>21</v>
      </c>
      <c r="AMW942" s="370"/>
      <c r="AMY942" s="360" t="s">
        <v>3499</v>
      </c>
      <c r="ANB942" s="360" t="s">
        <v>3499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 t="shared" ref="E943:E1006" si="2">COUNTIF($A$797:$BHE$870,A943)</f>
        <v>3</v>
      </c>
      <c r="F943" s="249">
        <f t="shared" si="1"/>
        <v>119</v>
      </c>
      <c r="G943" s="327"/>
      <c r="H943" s="49">
        <v>92</v>
      </c>
      <c r="I943" s="49">
        <v>10</v>
      </c>
      <c r="J943" s="49">
        <v>17</v>
      </c>
      <c r="AMW943" s="370" t="s">
        <v>3499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 t="shared" si="2"/>
        <v>1</v>
      </c>
      <c r="F944" s="249">
        <f t="shared" ref="F944:F1007" si="3"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 t="shared" si="2"/>
        <v>0</v>
      </c>
      <c r="F945" s="249">
        <f t="shared" si="3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3434</v>
      </c>
      <c r="B946" s="503"/>
      <c r="C946" s="249"/>
      <c r="D946" s="314" t="s">
        <v>129</v>
      </c>
      <c r="E946" s="49">
        <f t="shared" si="2"/>
        <v>0</v>
      </c>
      <c r="F946" s="249">
        <f t="shared" si="3"/>
        <v>4</v>
      </c>
      <c r="G946" s="327"/>
      <c r="I946" s="49">
        <v>4</v>
      </c>
    </row>
    <row r="947" spans="1:10 1037:1042" s="49" customFormat="1" ht="18">
      <c r="A947" s="264" t="s">
        <v>3542</v>
      </c>
      <c r="B947" s="241"/>
      <c r="C947" s="249"/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3368</v>
      </c>
      <c r="B949" s="28"/>
      <c r="C949" s="249"/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 t="shared" si="2"/>
        <v>13</v>
      </c>
      <c r="F951" s="249">
        <f t="shared" si="3"/>
        <v>57</v>
      </c>
      <c r="G951" s="327">
        <v>13</v>
      </c>
      <c r="H951" s="49">
        <v>35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 t="shared" si="2"/>
        <v>22</v>
      </c>
      <c r="F952" s="249">
        <f t="shared" si="3"/>
        <v>191</v>
      </c>
      <c r="G952" s="327">
        <v>22</v>
      </c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3351</v>
      </c>
      <c r="B955" s="28"/>
      <c r="C955" s="249"/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3339</v>
      </c>
      <c r="B956" s="28"/>
      <c r="C956" s="249"/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3532</v>
      </c>
      <c r="B957" s="28"/>
      <c r="C957" s="249"/>
      <c r="D957" s="314" t="s">
        <v>129</v>
      </c>
      <c r="E957" s="49">
        <f t="shared" si="2"/>
        <v>1</v>
      </c>
      <c r="F957" s="249">
        <f t="shared" si="3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 t="shared" si="2"/>
        <v>10</v>
      </c>
      <c r="F958" s="249">
        <f t="shared" si="3"/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 t="shared" si="2"/>
        <v>18</v>
      </c>
      <c r="F960" s="249">
        <f t="shared" si="3"/>
        <v>327</v>
      </c>
      <c r="G960" s="327"/>
      <c r="H960" s="49">
        <v>327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 t="shared" si="2"/>
        <v>0</v>
      </c>
      <c r="F961" s="249">
        <f t="shared" si="3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 t="shared" si="2"/>
        <v>27</v>
      </c>
      <c r="F962" s="249">
        <f t="shared" si="3"/>
        <v>90</v>
      </c>
      <c r="G962" s="327">
        <v>5</v>
      </c>
      <c r="H962" s="49">
        <v>45</v>
      </c>
      <c r="I962" s="49">
        <v>40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 t="shared" si="2"/>
        <v>42</v>
      </c>
      <c r="F965" s="249">
        <f t="shared" si="3"/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2"/>
        <v>5</v>
      </c>
      <c r="F966" s="249">
        <f t="shared" si="3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2"/>
        <v>4</v>
      </c>
      <c r="F967" s="249">
        <f t="shared" si="3"/>
        <v>21</v>
      </c>
      <c r="G967" s="327"/>
      <c r="H967" s="49">
        <v>7</v>
      </c>
      <c r="I967" s="49">
        <v>14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 t="shared" si="2"/>
        <v>5</v>
      </c>
      <c r="F968" s="249">
        <f t="shared" si="3"/>
        <v>103</v>
      </c>
      <c r="G968" s="327">
        <v>5</v>
      </c>
      <c r="H968" s="49">
        <v>32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 t="shared" si="2"/>
        <v>0</v>
      </c>
      <c r="F969" s="249">
        <f t="shared" si="3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 t="shared" si="2"/>
        <v>17</v>
      </c>
      <c r="F970" s="249">
        <f t="shared" si="3"/>
        <v>83</v>
      </c>
      <c r="G970" s="327"/>
      <c r="H970" s="49">
        <v>70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 t="shared" si="2"/>
        <v>0</v>
      </c>
      <c r="F973" s="249">
        <f t="shared" si="3"/>
        <v>0</v>
      </c>
      <c r="G973" s="327"/>
    </row>
    <row r="974" spans="1:11" s="49" customFormat="1" ht="18">
      <c r="A974" s="264" t="s">
        <v>3383</v>
      </c>
      <c r="B974" s="241"/>
      <c r="C974" s="249"/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 t="shared" si="2"/>
        <v>3</v>
      </c>
      <c r="F975" s="249">
        <f t="shared" si="3"/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 t="shared" si="2"/>
        <v>12</v>
      </c>
      <c r="F976" s="249">
        <f t="shared" si="3"/>
        <v>341</v>
      </c>
      <c r="G976" s="327">
        <v>41</v>
      </c>
      <c r="H976" s="49">
        <v>258</v>
      </c>
      <c r="I976" s="49">
        <v>42</v>
      </c>
    </row>
    <row r="977" spans="1:10" s="49" customFormat="1" ht="18">
      <c r="A977" s="264" t="s">
        <v>3325</v>
      </c>
      <c r="B977" s="28"/>
      <c r="C977" s="249"/>
      <c r="D977" s="1" t="s">
        <v>131</v>
      </c>
      <c r="E977" s="49">
        <f t="shared" si="2"/>
        <v>31</v>
      </c>
      <c r="F977" s="249">
        <f t="shared" si="3"/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 t="shared" si="2"/>
        <v>25</v>
      </c>
      <c r="F979" s="249">
        <f t="shared" si="3"/>
        <v>102</v>
      </c>
      <c r="G979" s="327">
        <v>22</v>
      </c>
      <c r="H979" s="49">
        <v>32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 t="shared" si="2"/>
        <v>3</v>
      </c>
      <c r="F980" s="249">
        <f t="shared" si="3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 t="shared" si="2"/>
        <v>45</v>
      </c>
      <c r="F982" s="249">
        <f t="shared" si="3"/>
        <v>116</v>
      </c>
      <c r="G982" s="327">
        <v>30</v>
      </c>
      <c r="H982" s="49">
        <v>67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 t="shared" si="2"/>
        <v>0</v>
      </c>
      <c r="F983" s="249">
        <f t="shared" si="3"/>
        <v>118</v>
      </c>
      <c r="G983" s="327"/>
      <c r="H983" s="49">
        <v>65</v>
      </c>
      <c r="I983" s="49">
        <v>11</v>
      </c>
      <c r="J983" s="49">
        <v>42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 t="shared" si="2"/>
        <v>1</v>
      </c>
      <c r="F984" s="249">
        <f t="shared" si="3"/>
        <v>0</v>
      </c>
      <c r="G984" s="327"/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3103</v>
      </c>
      <c r="B986" s="28"/>
      <c r="C986" s="249"/>
      <c r="D986" s="314" t="s">
        <v>129</v>
      </c>
      <c r="E986" s="49">
        <f t="shared" si="2"/>
        <v>0</v>
      </c>
      <c r="F986" s="249">
        <f t="shared" si="3"/>
        <v>0</v>
      </c>
      <c r="G986" s="327"/>
    </row>
    <row r="987" spans="1:10" s="49" customFormat="1" ht="18">
      <c r="A987" s="264" t="s">
        <v>2661</v>
      </c>
      <c r="B987" s="28"/>
      <c r="C987" s="249"/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 t="shared" si="2"/>
        <v>0</v>
      </c>
      <c r="F989" s="249">
        <f t="shared" si="3"/>
        <v>0</v>
      </c>
      <c r="G989" s="327"/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 t="shared" si="2"/>
        <v>9</v>
      </c>
      <c r="F990" s="249">
        <f t="shared" si="3"/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3337</v>
      </c>
      <c r="B994" s="28"/>
      <c r="C994" s="249"/>
      <c r="D994" s="314" t="s">
        <v>129</v>
      </c>
      <c r="E994" s="49">
        <f t="shared" si="2"/>
        <v>1</v>
      </c>
      <c r="F994" s="249">
        <f t="shared" si="3"/>
        <v>4</v>
      </c>
      <c r="G994" s="327"/>
      <c r="I994" s="49">
        <v>4</v>
      </c>
      <c r="K994" s="174"/>
    </row>
    <row r="995" spans="1:11" s="49" customFormat="1" ht="18">
      <c r="A995" s="264" t="s">
        <v>3159</v>
      </c>
      <c r="B995" s="28"/>
      <c r="C995" s="249"/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 t="shared" si="2"/>
        <v>0</v>
      </c>
      <c r="F997" s="249">
        <f t="shared" si="3"/>
        <v>2</v>
      </c>
      <c r="G997" s="327"/>
      <c r="J997" s="49">
        <v>2</v>
      </c>
    </row>
    <row r="998" spans="1:11" s="49" customFormat="1" ht="18">
      <c r="A998" s="264" t="s">
        <v>3435</v>
      </c>
      <c r="B998" s="503"/>
      <c r="C998" s="249"/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3233</v>
      </c>
      <c r="B999" s="28"/>
      <c r="C999" s="249"/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 t="shared" si="2"/>
        <v>5</v>
      </c>
      <c r="F1001" s="249">
        <f t="shared" si="3"/>
        <v>1</v>
      </c>
      <c r="G1001" s="327"/>
      <c r="H1001" s="49">
        <v>1</v>
      </c>
    </row>
    <row r="1002" spans="1:11" s="49" customFormat="1" ht="18">
      <c r="A1002" s="264" t="s">
        <v>3386</v>
      </c>
      <c r="B1002" s="28"/>
      <c r="C1002" s="249"/>
      <c r="D1002" s="314" t="s">
        <v>129</v>
      </c>
      <c r="E1002" s="49">
        <f t="shared" si="2"/>
        <v>0</v>
      </c>
      <c r="F1002" s="249">
        <f t="shared" si="3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3431</v>
      </c>
      <c r="B1004" s="503"/>
      <c r="C1004" s="249"/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 t="shared" si="2"/>
        <v>2</v>
      </c>
      <c r="F1005" s="249">
        <f t="shared" si="3"/>
        <v>4</v>
      </c>
      <c r="G1005" s="327"/>
      <c r="J1005" s="49">
        <v>4</v>
      </c>
    </row>
    <row r="1006" spans="1:11" s="49" customFormat="1" ht="18">
      <c r="A1006" s="264" t="s">
        <v>3181</v>
      </c>
      <c r="B1006" s="28"/>
      <c r="C1006" s="249"/>
      <c r="D1006" s="314" t="s">
        <v>129</v>
      </c>
      <c r="E1006" s="49">
        <f t="shared" si="2"/>
        <v>0</v>
      </c>
      <c r="F1006" s="249">
        <f t="shared" si="3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3291</v>
      </c>
      <c r="B1008" s="28"/>
      <c r="C1008" s="249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3253</v>
      </c>
      <c r="B1009" s="241"/>
      <c r="C1009" s="249"/>
      <c r="D1009" s="314" t="s">
        <v>130</v>
      </c>
      <c r="E1009" s="49">
        <f t="shared" si="4"/>
        <v>40</v>
      </c>
      <c r="F1009" s="249">
        <f t="shared" si="5"/>
        <v>276</v>
      </c>
      <c r="G1009" s="327"/>
      <c r="H1009" s="49">
        <v>130</v>
      </c>
      <c r="I1009" s="49">
        <v>126</v>
      </c>
      <c r="J1009" s="49">
        <v>20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3377</v>
      </c>
      <c r="B1011" s="28"/>
      <c r="C1011" s="249"/>
      <c r="D1011" s="314" t="s">
        <v>129</v>
      </c>
      <c r="E1011" s="49">
        <f t="shared" si="4"/>
        <v>0</v>
      </c>
      <c r="F1011" s="249">
        <f t="shared" si="5"/>
        <v>22</v>
      </c>
      <c r="G1011" s="327"/>
      <c r="I1011" s="49">
        <v>5</v>
      </c>
      <c r="J1011" s="49">
        <v>17</v>
      </c>
    </row>
    <row r="1012" spans="1:11" s="49" customFormat="1" ht="18">
      <c r="A1012" s="264" t="s">
        <v>3373</v>
      </c>
      <c r="B1012" s="28"/>
      <c r="C1012" s="249"/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9"/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 t="shared" si="4"/>
        <v>43</v>
      </c>
      <c r="F1016" s="249">
        <f t="shared" si="5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 t="shared" si="4"/>
        <v>0</v>
      </c>
      <c r="F1017" s="249">
        <f t="shared" si="5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 t="shared" si="4"/>
        <v>2</v>
      </c>
      <c r="F1018" s="249">
        <f t="shared" si="5"/>
        <v>12</v>
      </c>
      <c r="G1018" s="327"/>
      <c r="J1018" s="49">
        <v>12</v>
      </c>
    </row>
    <row r="1019" spans="1:11" s="49" customFormat="1" ht="18">
      <c r="A1019" s="264" t="s">
        <v>3251</v>
      </c>
      <c r="B1019" s="241"/>
      <c r="C1019" s="249"/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 t="shared" si="4"/>
        <v>9</v>
      </c>
      <c r="F1020" s="249">
        <f t="shared" si="5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3234</v>
      </c>
      <c r="B1021" s="28"/>
      <c r="C1021" s="249"/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 t="shared" si="4"/>
        <v>3</v>
      </c>
      <c r="F1022" s="249">
        <f t="shared" si="5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9"/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4"/>
        <v>19</v>
      </c>
      <c r="F1024" s="249">
        <f t="shared" si="5"/>
        <v>42</v>
      </c>
      <c r="G1024" s="327">
        <v>22</v>
      </c>
      <c r="H1024" s="49">
        <v>14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 t="shared" si="4"/>
        <v>7</v>
      </c>
      <c r="F1025" s="249">
        <f t="shared" si="5"/>
        <v>28</v>
      </c>
      <c r="G1025" s="327"/>
      <c r="I1025" s="49">
        <v>24</v>
      </c>
      <c r="J1025" s="49">
        <v>4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 t="shared" si="4"/>
        <v>15</v>
      </c>
      <c r="F1027" s="249">
        <f t="shared" si="5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4"/>
        <v>7</v>
      </c>
      <c r="F1029" s="249">
        <f t="shared" si="5"/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3505</v>
      </c>
      <c r="B1030" s="28"/>
      <c r="C1030" s="249"/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2986</v>
      </c>
      <c r="B1031" s="28"/>
      <c r="C1031" s="249"/>
      <c r="D1031" s="1" t="s">
        <v>131</v>
      </c>
      <c r="E1031" s="49">
        <f t="shared" si="4"/>
        <v>4</v>
      </c>
      <c r="F1031" s="249">
        <f t="shared" si="5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3375</v>
      </c>
      <c r="B1032" s="28"/>
      <c r="C1032" s="249"/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 t="shared" si="4"/>
        <v>46</v>
      </c>
      <c r="F1033" s="249">
        <f t="shared" si="5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49"/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 t="shared" si="4"/>
        <v>6</v>
      </c>
      <c r="F1035" s="249">
        <f t="shared" si="5"/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 t="shared" si="4"/>
        <v>0</v>
      </c>
      <c r="F1036" s="249">
        <f t="shared" si="5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4"/>
        <v>11</v>
      </c>
      <c r="F1038" s="249">
        <f t="shared" si="5"/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 t="shared" si="4"/>
        <v>14</v>
      </c>
      <c r="F1040" s="249">
        <f t="shared" si="5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 t="shared" si="4"/>
        <v>11</v>
      </c>
      <c r="F1042" s="249">
        <f t="shared" si="5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 t="shared" si="4"/>
        <v>1</v>
      </c>
      <c r="F1048" s="249">
        <f t="shared" si="5"/>
        <v>4</v>
      </c>
      <c r="G1048" s="327"/>
      <c r="J1048" s="49">
        <v>4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 t="shared" si="4"/>
        <v>2</v>
      </c>
      <c r="F1049" s="249">
        <f t="shared" si="5"/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 t="shared" si="4"/>
        <v>4</v>
      </c>
      <c r="F1050" s="249">
        <f t="shared" si="5"/>
        <v>24</v>
      </c>
      <c r="G1050" s="327"/>
      <c r="H1050" s="49">
        <v>11</v>
      </c>
      <c r="I1050" s="49">
        <v>8</v>
      </c>
      <c r="J1050" s="49">
        <v>5</v>
      </c>
    </row>
    <row r="1051" spans="1:11" s="49" customFormat="1" ht="18">
      <c r="A1051" s="264" t="s">
        <v>3381</v>
      </c>
      <c r="B1051" s="28"/>
      <c r="C1051" s="249"/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 t="shared" si="4"/>
        <v>9</v>
      </c>
      <c r="F1052" s="249">
        <f t="shared" si="5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3189</v>
      </c>
      <c r="B1053" s="28"/>
      <c r="C1053" s="249"/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 t="shared" si="4"/>
        <v>16</v>
      </c>
      <c r="F1054" s="249">
        <f t="shared" si="5"/>
        <v>131</v>
      </c>
      <c r="G1054" s="327"/>
      <c r="H1054" s="49">
        <v>31</v>
      </c>
      <c r="I1054" s="49">
        <v>80</v>
      </c>
      <c r="J1054" s="49">
        <v>20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 t="shared" si="4"/>
        <v>45</v>
      </c>
      <c r="F1055" s="249">
        <f t="shared" si="5"/>
        <v>356</v>
      </c>
      <c r="G1055" s="327"/>
      <c r="H1055" s="49">
        <v>239</v>
      </c>
      <c r="I1055" s="49">
        <v>80</v>
      </c>
      <c r="J1055" s="49">
        <v>37</v>
      </c>
    </row>
    <row r="1056" spans="1:11" s="49" customFormat="1" ht="18">
      <c r="A1056" s="264" t="s">
        <v>3219</v>
      </c>
      <c r="B1056" s="28"/>
      <c r="C1056" s="249"/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3421</v>
      </c>
      <c r="B1057" s="28"/>
      <c r="C1057" s="249"/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 t="shared" si="4"/>
        <v>32</v>
      </c>
      <c r="F1059" s="249">
        <f t="shared" si="5"/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3162</v>
      </c>
      <c r="B1061" s="28"/>
      <c r="C1061" s="249"/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 t="shared" si="4"/>
        <v>1</v>
      </c>
      <c r="F1063" s="249">
        <f t="shared" si="5"/>
        <v>38</v>
      </c>
      <c r="G1063" s="327"/>
      <c r="H1063" s="49">
        <v>9</v>
      </c>
      <c r="I1063" s="49">
        <v>5</v>
      </c>
      <c r="J1063" s="49">
        <v>24</v>
      </c>
      <c r="K1063" s="28"/>
    </row>
    <row r="1064" spans="1:11" s="49" customFormat="1" ht="18">
      <c r="A1064" s="264" t="s">
        <v>3140</v>
      </c>
      <c r="B1064" s="503"/>
      <c r="C1064" s="249"/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 t="shared" si="4"/>
        <v>1</v>
      </c>
      <c r="F1065" s="249">
        <f t="shared" si="5"/>
        <v>21</v>
      </c>
      <c r="G1065" s="327"/>
      <c r="J1065" s="49">
        <v>21</v>
      </c>
    </row>
    <row r="1066" spans="1:11" s="49" customFormat="1" ht="18">
      <c r="A1066" s="264" t="s">
        <v>3311</v>
      </c>
      <c r="B1066" s="28"/>
      <c r="C1066" s="249"/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4"/>
        <v>0</v>
      </c>
      <c r="F1067" s="249">
        <f t="shared" si="5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 t="shared" si="4"/>
        <v>3</v>
      </c>
      <c r="F1070" s="249">
        <f t="shared" si="5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G1072" s="327"/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 t="shared" si="6"/>
        <v>22</v>
      </c>
      <c r="F1073" s="249">
        <f t="shared" si="7"/>
        <v>119</v>
      </c>
      <c r="G1073" s="327">
        <v>6</v>
      </c>
      <c r="H1073" s="49">
        <v>65</v>
      </c>
      <c r="I1073" s="49">
        <v>23</v>
      </c>
      <c r="J1073" s="49">
        <v>25</v>
      </c>
    </row>
    <row r="1074" spans="1:11" s="49" customFormat="1" ht="18">
      <c r="A1074" s="264" t="s">
        <v>3545</v>
      </c>
      <c r="B1074" s="28"/>
      <c r="C1074" s="249"/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3424</v>
      </c>
      <c r="B1077" s="241"/>
      <c r="C1077" s="249"/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 t="shared" si="6"/>
        <v>6</v>
      </c>
      <c r="F1078" s="249">
        <f t="shared" si="7"/>
        <v>26</v>
      </c>
      <c r="G1078" s="327"/>
      <c r="I1078" s="49">
        <v>24</v>
      </c>
      <c r="J1078" s="49">
        <v>2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 t="shared" si="6"/>
        <v>8</v>
      </c>
      <c r="F1079" s="249">
        <f t="shared" si="7"/>
        <v>39</v>
      </c>
      <c r="G1079" s="327">
        <v>11</v>
      </c>
      <c r="H1079" s="49">
        <v>8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6"/>
        <v>0</v>
      </c>
      <c r="F1080" s="249">
        <f t="shared" si="7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 t="shared" si="6"/>
        <v>7</v>
      </c>
      <c r="F1082" s="249">
        <f t="shared" si="7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 t="shared" si="6"/>
        <v>1</v>
      </c>
      <c r="F1083" s="249">
        <f t="shared" si="7"/>
        <v>1</v>
      </c>
      <c r="G1083" s="327"/>
      <c r="I1083" s="49">
        <v>1</v>
      </c>
    </row>
    <row r="1084" spans="1:11" s="49" customFormat="1" ht="18">
      <c r="A1084" s="264" t="s">
        <v>3294</v>
      </c>
      <c r="B1084" s="28"/>
      <c r="C1084" s="249"/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 t="shared" si="6"/>
        <v>10</v>
      </c>
      <c r="F1085" s="249">
        <f t="shared" si="7"/>
        <v>50</v>
      </c>
      <c r="G1085" s="327"/>
      <c r="H1085" s="49">
        <v>11</v>
      </c>
      <c r="I1085" s="49">
        <v>20</v>
      </c>
      <c r="J1085" s="49">
        <v>19</v>
      </c>
    </row>
    <row r="1086" spans="1:11" s="49" customFormat="1" ht="18">
      <c r="A1086" s="264" t="s">
        <v>3365</v>
      </c>
      <c r="B1086" s="28"/>
      <c r="C1086" s="249"/>
      <c r="D1086" s="314" t="s">
        <v>132</v>
      </c>
      <c r="E1086" s="49">
        <f t="shared" si="6"/>
        <v>2</v>
      </c>
      <c r="F1086" s="249">
        <f t="shared" si="7"/>
        <v>21</v>
      </c>
      <c r="G1086" s="327"/>
      <c r="I1086" s="49">
        <v>21</v>
      </c>
    </row>
    <row r="1087" spans="1:11" s="49" customFormat="1" ht="18">
      <c r="A1087" s="264" t="s">
        <v>3364</v>
      </c>
      <c r="B1087" s="241"/>
      <c r="C1087" s="249"/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3123</v>
      </c>
      <c r="B1088" s="28"/>
      <c r="C1088" s="249"/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 t="shared" si="6"/>
        <v>2</v>
      </c>
      <c r="F1089" s="249">
        <f t="shared" si="7"/>
        <v>5</v>
      </c>
      <c r="G1089" s="327"/>
      <c r="I1089" s="49">
        <v>5</v>
      </c>
    </row>
    <row r="1090" spans="1:10" s="49" customFormat="1" ht="18">
      <c r="A1090" s="264" t="s">
        <v>3270</v>
      </c>
      <c r="B1090" s="28"/>
      <c r="C1090" s="249"/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6"/>
        <v>37</v>
      </c>
      <c r="F1091" s="249">
        <f t="shared" si="7"/>
        <v>88</v>
      </c>
      <c r="G1091" s="327">
        <v>17</v>
      </c>
      <c r="H1091" s="49">
        <v>9</v>
      </c>
      <c r="I1091" s="49">
        <v>56</v>
      </c>
      <c r="J1091" s="49">
        <v>6</v>
      </c>
    </row>
    <row r="1092" spans="1:10" s="49" customFormat="1" ht="18">
      <c r="A1092" s="264" t="s">
        <v>3224</v>
      </c>
      <c r="B1092" s="28"/>
      <c r="C1092" s="249"/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 t="shared" si="6"/>
        <v>5</v>
      </c>
      <c r="F1093" s="249">
        <f t="shared" si="7"/>
        <v>8</v>
      </c>
      <c r="G1093" s="327"/>
      <c r="I1093" s="49">
        <v>8</v>
      </c>
    </row>
    <row r="1094" spans="1:10" s="49" customFormat="1" ht="18">
      <c r="A1094" s="264" t="s">
        <v>3329</v>
      </c>
      <c r="B1094" s="28"/>
      <c r="C1094" s="249"/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49"/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3496</v>
      </c>
      <c r="B1096" s="241"/>
      <c r="C1096" s="249"/>
      <c r="D1096" s="314" t="s">
        <v>129</v>
      </c>
      <c r="E1096" s="49">
        <f t="shared" si="6"/>
        <v>1</v>
      </c>
      <c r="F1096" s="249">
        <f t="shared" si="7"/>
        <v>3</v>
      </c>
      <c r="G1096" s="327"/>
      <c r="J1096" s="49">
        <v>3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 t="shared" si="6"/>
        <v>1</v>
      </c>
      <c r="F1098" s="249">
        <f t="shared" si="7"/>
        <v>136</v>
      </c>
      <c r="G1098" s="327">
        <v>48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3157</v>
      </c>
      <c r="B1100" s="241"/>
      <c r="C1100" s="249"/>
      <c r="D1100" s="314" t="s">
        <v>129</v>
      </c>
      <c r="E1100" s="49">
        <f t="shared" si="6"/>
        <v>0</v>
      </c>
      <c r="F1100" s="249">
        <f t="shared" si="7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 t="shared" si="6"/>
        <v>25</v>
      </c>
      <c r="F1102" s="249">
        <f t="shared" si="7"/>
        <v>0</v>
      </c>
      <c r="G1102" s="327"/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6"/>
        <v>6</v>
      </c>
      <c r="F1103" s="249">
        <f t="shared" si="7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 t="shared" si="6"/>
        <v>56</v>
      </c>
      <c r="F1105" s="249">
        <f t="shared" si="7"/>
        <v>141</v>
      </c>
      <c r="G1105" s="327">
        <v>64</v>
      </c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 t="shared" si="6"/>
        <v>0</v>
      </c>
      <c r="F1107" s="249">
        <f t="shared" si="7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3102</v>
      </c>
      <c r="B1110" s="28"/>
      <c r="C1110" s="249"/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 t="shared" si="6"/>
        <v>0</v>
      </c>
      <c r="F1111" s="249">
        <f t="shared" si="7"/>
        <v>4</v>
      </c>
      <c r="G1111" s="327"/>
      <c r="I1111" s="49">
        <v>4</v>
      </c>
      <c r="K1111" s="28"/>
    </row>
    <row r="1112" spans="1:11" s="49" customFormat="1" ht="18">
      <c r="A1112" s="264" t="s">
        <v>3332</v>
      </c>
      <c r="B1112" s="241"/>
      <c r="C1112" s="249"/>
      <c r="D1112" s="314" t="s">
        <v>132</v>
      </c>
      <c r="E1112" s="49">
        <f t="shared" si="6"/>
        <v>13</v>
      </c>
      <c r="F1112" s="249">
        <f t="shared" si="7"/>
        <v>7</v>
      </c>
      <c r="G1112" s="327"/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3415</v>
      </c>
      <c r="B1115" s="28"/>
      <c r="C1115" s="249"/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3394</v>
      </c>
      <c r="B1117" s="28"/>
      <c r="C1117" s="249"/>
      <c r="D1117" s="314" t="s">
        <v>129</v>
      </c>
      <c r="E1117" s="49">
        <f t="shared" si="6"/>
        <v>0</v>
      </c>
      <c r="F1117" s="249">
        <f t="shared" si="7"/>
        <v>6</v>
      </c>
      <c r="G1117" s="327"/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 t="shared" si="6"/>
        <v>11</v>
      </c>
      <c r="F1119" s="249">
        <f t="shared" si="7"/>
        <v>49</v>
      </c>
      <c r="G1119" s="327"/>
      <c r="H1119" s="49">
        <v>3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3499</v>
      </c>
      <c r="B1121" s="503"/>
      <c r="C1121" s="249"/>
      <c r="D1121" s="314" t="s">
        <v>129</v>
      </c>
      <c r="E1121" s="49">
        <f t="shared" si="6"/>
        <v>55</v>
      </c>
      <c r="F1121" s="249">
        <f t="shared" si="7"/>
        <v>210</v>
      </c>
      <c r="G1121" s="327"/>
      <c r="H1121" s="49">
        <v>97</v>
      </c>
      <c r="I1121" s="49">
        <v>107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 t="shared" si="6"/>
        <v>60</v>
      </c>
      <c r="F1123" s="249">
        <f t="shared" si="7"/>
        <v>1037</v>
      </c>
      <c r="G1123" s="327">
        <v>639</v>
      </c>
      <c r="H1123" s="49">
        <v>185</v>
      </c>
      <c r="I1123" s="49">
        <v>96</v>
      </c>
      <c r="J1123" s="49">
        <v>117</v>
      </c>
    </row>
    <row r="1124" spans="1:11" s="49" customFormat="1" ht="18">
      <c r="A1124" s="264" t="s">
        <v>3436</v>
      </c>
      <c r="B1124" s="503"/>
      <c r="C1124" s="249"/>
      <c r="D1124" s="314" t="s">
        <v>129</v>
      </c>
      <c r="E1124" s="49">
        <f t="shared" si="6"/>
        <v>0</v>
      </c>
      <c r="F1124" s="249">
        <f t="shared" si="7"/>
        <v>0</v>
      </c>
      <c r="G1124" s="327"/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 t="shared" si="6"/>
        <v>0</v>
      </c>
      <c r="F1126" s="249">
        <f t="shared" si="7"/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 t="shared" si="6"/>
        <v>1</v>
      </c>
      <c r="F1127" s="249">
        <f t="shared" si="7"/>
        <v>65</v>
      </c>
      <c r="G1127" s="327">
        <v>2</v>
      </c>
      <c r="H1127" s="49">
        <v>28</v>
      </c>
      <c r="I1127" s="49">
        <v>5</v>
      </c>
      <c r="J1127" s="49">
        <v>30</v>
      </c>
    </row>
    <row r="1128" spans="1:11" s="49" customFormat="1" ht="18">
      <c r="A1128" s="264" t="s">
        <v>3429</v>
      </c>
      <c r="B1128" s="28"/>
      <c r="C1128" s="249"/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 t="shared" si="6"/>
        <v>34</v>
      </c>
      <c r="F1129" s="249">
        <f t="shared" si="7"/>
        <v>147</v>
      </c>
      <c r="G1129" s="327"/>
      <c r="H1129" s="49">
        <v>103</v>
      </c>
      <c r="I1129" s="49">
        <v>27</v>
      </c>
      <c r="J1129" s="49">
        <v>17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3259</v>
      </c>
      <c r="B1131" s="28"/>
      <c r="C1131" s="249"/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 t="shared" si="6"/>
        <v>4</v>
      </c>
      <c r="F1132" s="249">
        <f t="shared" si="7"/>
        <v>0</v>
      </c>
      <c r="G1132" s="327"/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 t="shared" si="6"/>
        <v>1</v>
      </c>
      <c r="F1133" s="249">
        <f t="shared" si="7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3481</v>
      </c>
      <c r="B1136" s="28"/>
      <c r="C1136" s="249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  <c r="G1136" s="327"/>
    </row>
    <row r="1137" spans="1:11" s="49" customFormat="1" ht="18">
      <c r="A1137" s="264" t="s">
        <v>3346</v>
      </c>
      <c r="B1137" s="503"/>
      <c r="C1137" s="249"/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3376</v>
      </c>
      <c r="C1138" s="249"/>
      <c r="D1138" s="314" t="s">
        <v>130</v>
      </c>
      <c r="E1138" s="49">
        <f t="shared" si="8"/>
        <v>6</v>
      </c>
      <c r="F1138" s="249">
        <f t="shared" si="9"/>
        <v>18</v>
      </c>
      <c r="G1138" s="327"/>
      <c r="I1138" s="49">
        <v>6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 t="shared" si="8"/>
        <v>5</v>
      </c>
      <c r="F1139" s="249">
        <f t="shared" si="9"/>
        <v>20</v>
      </c>
      <c r="G1139" s="327"/>
      <c r="J1139" s="49">
        <v>20</v>
      </c>
    </row>
    <row r="1140" spans="1:11" s="49" customFormat="1" ht="18">
      <c r="A1140" s="264" t="s">
        <v>3460</v>
      </c>
      <c r="B1140" s="28"/>
      <c r="C1140" s="249"/>
      <c r="D1140" s="314" t="s">
        <v>129</v>
      </c>
      <c r="E1140" s="49">
        <f t="shared" si="8"/>
        <v>0</v>
      </c>
      <c r="F1140" s="249">
        <f t="shared" si="9"/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 t="shared" si="8"/>
        <v>0</v>
      </c>
      <c r="F1141" s="249">
        <f t="shared" si="9"/>
        <v>6</v>
      </c>
      <c r="G1141" s="327"/>
      <c r="I1141" s="49">
        <v>4</v>
      </c>
      <c r="J1141" s="49">
        <v>2</v>
      </c>
    </row>
    <row r="1142" spans="1:11" s="49" customFormat="1" ht="18">
      <c r="A1142" s="264" t="s">
        <v>3437</v>
      </c>
      <c r="B1142" s="503"/>
      <c r="C1142" s="249"/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3132</v>
      </c>
      <c r="B1143" s="28"/>
      <c r="C1143" s="249"/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3506</v>
      </c>
      <c r="B1147" s="241"/>
      <c r="C1147" s="249"/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3362</v>
      </c>
      <c r="B1148" s="28"/>
      <c r="C1148" s="249"/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 t="shared" si="8"/>
        <v>3</v>
      </c>
      <c r="F1149" s="249">
        <f t="shared" si="9"/>
        <v>42</v>
      </c>
      <c r="G1149" s="327"/>
      <c r="I1149" s="49">
        <v>24</v>
      </c>
      <c r="J1149" s="49">
        <v>18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 t="shared" si="8"/>
        <v>21</v>
      </c>
      <c r="F1150" s="249">
        <f t="shared" si="9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8"/>
        <v>2</v>
      </c>
      <c r="F1151" s="249">
        <f t="shared" si="9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8"/>
        <v>2</v>
      </c>
      <c r="F1152" s="249">
        <f t="shared" si="9"/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 t="shared" si="8"/>
        <v>6</v>
      </c>
      <c r="F1156" s="249">
        <f t="shared" si="9"/>
        <v>70</v>
      </c>
      <c r="G1156" s="327"/>
      <c r="I1156" s="49">
        <v>70</v>
      </c>
    </row>
    <row r="1157" spans="1:11" s="49" customFormat="1" ht="18">
      <c r="A1157" s="264" t="s">
        <v>3137</v>
      </c>
      <c r="B1157" s="28"/>
      <c r="C1157" s="249"/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 t="shared" si="8"/>
        <v>16</v>
      </c>
      <c r="F1158" s="249">
        <f t="shared" si="9"/>
        <v>22</v>
      </c>
      <c r="G1158" s="327">
        <v>14</v>
      </c>
      <c r="H1158" s="49">
        <v>7</v>
      </c>
      <c r="J1158" s="49">
        <v>1</v>
      </c>
    </row>
    <row r="1159" spans="1:11" s="49" customFormat="1" ht="18">
      <c r="A1159" s="264" t="s">
        <v>3466</v>
      </c>
      <c r="B1159" s="28"/>
      <c r="C1159" s="249"/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 t="shared" si="8"/>
        <v>0</v>
      </c>
      <c r="F1160" s="249">
        <f t="shared" si="9"/>
        <v>29</v>
      </c>
      <c r="G1160" s="327"/>
      <c r="I1160" s="49">
        <v>9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 t="shared" si="8"/>
        <v>8</v>
      </c>
      <c r="F1161" s="249">
        <f t="shared" si="9"/>
        <v>21</v>
      </c>
      <c r="G1161" s="327"/>
      <c r="J1161" s="49">
        <v>21</v>
      </c>
    </row>
    <row r="1162" spans="1:11" s="49" customFormat="1" ht="18">
      <c r="A1162" s="264" t="s">
        <v>3507</v>
      </c>
      <c r="B1162" s="28"/>
      <c r="C1162" s="249"/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3507</v>
      </c>
      <c r="B1163" s="28"/>
      <c r="C1163" s="249"/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3540</v>
      </c>
      <c r="B1164" s="503"/>
      <c r="C1164" s="249"/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3422</v>
      </c>
      <c r="B1166" s="241"/>
      <c r="C1166" s="249"/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 t="shared" si="8"/>
        <v>10</v>
      </c>
      <c r="F1167" s="249">
        <f t="shared" si="9"/>
        <v>47</v>
      </c>
      <c r="G1167" s="327">
        <v>1</v>
      </c>
      <c r="H1167" s="49">
        <v>19</v>
      </c>
      <c r="I1167" s="49">
        <v>14</v>
      </c>
      <c r="J1167" s="49">
        <v>13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 t="shared" si="8"/>
        <v>9</v>
      </c>
      <c r="F1170" s="249">
        <f t="shared" si="9"/>
        <v>29</v>
      </c>
      <c r="G1170" s="327">
        <v>6</v>
      </c>
      <c r="H1170" s="49">
        <v>18</v>
      </c>
      <c r="I1170" s="49">
        <v>5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 t="shared" si="8"/>
        <v>93</v>
      </c>
      <c r="F1171" s="249">
        <f t="shared" si="9"/>
        <v>579</v>
      </c>
      <c r="G1171" s="327">
        <v>151</v>
      </c>
      <c r="H1171" s="49">
        <v>388</v>
      </c>
      <c r="I1171" s="49">
        <v>40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3472</v>
      </c>
      <c r="B1177" s="241"/>
      <c r="C1177" s="249"/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3119</v>
      </c>
      <c r="B1178" s="28"/>
      <c r="C1178" s="249"/>
      <c r="D1178" s="314" t="s">
        <v>129</v>
      </c>
      <c r="E1178" s="49">
        <f t="shared" si="8"/>
        <v>1</v>
      </c>
      <c r="F1178" s="249">
        <f t="shared" si="9"/>
        <v>8</v>
      </c>
      <c r="G1178" s="327"/>
      <c r="J1178" s="49">
        <v>8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3393</v>
      </c>
      <c r="B1180" s="28"/>
      <c r="C1180" s="249"/>
      <c r="D1180" s="314" t="s">
        <v>129</v>
      </c>
      <c r="E1180" s="49">
        <f t="shared" si="8"/>
        <v>0</v>
      </c>
      <c r="F1180" s="249">
        <f t="shared" si="9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8"/>
        <v>5</v>
      </c>
      <c r="F1181" s="249">
        <f t="shared" si="9"/>
        <v>78</v>
      </c>
      <c r="G1181" s="327">
        <v>5</v>
      </c>
      <c r="H1181" s="49">
        <v>58</v>
      </c>
      <c r="K1181" s="49">
        <v>15</v>
      </c>
    </row>
    <row r="1182" spans="1:11" s="49" customFormat="1" ht="18">
      <c r="A1182" s="264" t="s">
        <v>3438</v>
      </c>
      <c r="B1182" s="28"/>
      <c r="C1182" s="249"/>
      <c r="D1182" s="314" t="s">
        <v>129</v>
      </c>
      <c r="E1182" s="49">
        <f t="shared" si="8"/>
        <v>0</v>
      </c>
      <c r="F1182" s="249">
        <f t="shared" si="9"/>
        <v>4</v>
      </c>
      <c r="G1182" s="327"/>
      <c r="I1182" s="49">
        <v>4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 t="shared" si="8"/>
        <v>0</v>
      </c>
      <c r="F1184" s="249">
        <f t="shared" si="9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3497</v>
      </c>
      <c r="B1189" s="28"/>
      <c r="C1189" s="249"/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 t="shared" si="8"/>
        <v>1</v>
      </c>
      <c r="F1190" s="249">
        <f t="shared" si="9"/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 t="shared" si="8"/>
        <v>26</v>
      </c>
      <c r="F1191" s="249">
        <f t="shared" si="9"/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 t="shared" si="8"/>
        <v>3</v>
      </c>
      <c r="F1192" s="249">
        <f t="shared" si="9"/>
        <v>5</v>
      </c>
      <c r="G1192" s="327"/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 t="shared" si="8"/>
        <v>2</v>
      </c>
      <c r="F1193" s="249">
        <f t="shared" si="9"/>
        <v>47</v>
      </c>
      <c r="G1193" s="327"/>
      <c r="H1193" s="49">
        <v>7</v>
      </c>
      <c r="I1193" s="49">
        <v>40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8"/>
        <v>8</v>
      </c>
      <c r="F1194" s="249">
        <f t="shared" si="9"/>
        <v>60</v>
      </c>
      <c r="G1194" s="327"/>
      <c r="H1194" s="49">
        <v>49</v>
      </c>
      <c r="J1194" s="49">
        <v>11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 t="shared" si="8"/>
        <v>4</v>
      </c>
      <c r="F1195" s="249">
        <f t="shared" si="9"/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 t="shared" si="8"/>
        <v>6</v>
      </c>
      <c r="F1198" s="249">
        <f t="shared" si="9"/>
        <v>74</v>
      </c>
      <c r="G1198" s="327">
        <v>7</v>
      </c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 t="shared" ref="E1199:E1262" si="10">COUNTIF($A$797:$BHE$870,A1199)</f>
        <v>7</v>
      </c>
      <c r="F1199" s="249">
        <f t="shared" si="9"/>
        <v>185</v>
      </c>
      <c r="G1199" s="327">
        <v>27</v>
      </c>
      <c r="I1199" s="49">
        <v>124</v>
      </c>
      <c r="J1199" s="49">
        <v>34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 t="shared" si="10"/>
        <v>4</v>
      </c>
      <c r="F1200" s="249">
        <f t="shared" ref="F1200:F1263" si="11">SUM(G1200:K1200)</f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3516</v>
      </c>
      <c r="B1201" s="28"/>
      <c r="C1201" s="249"/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 t="shared" si="10"/>
        <v>1</v>
      </c>
      <c r="F1205" s="249">
        <f t="shared" si="11"/>
        <v>48</v>
      </c>
      <c r="G1205" s="327">
        <v>1</v>
      </c>
      <c r="H1205" s="49">
        <v>35</v>
      </c>
      <c r="I1205" s="49">
        <v>12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 t="shared" si="10"/>
        <v>42</v>
      </c>
      <c r="F1206" s="249">
        <f t="shared" si="11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3147</v>
      </c>
      <c r="B1207" s="28"/>
      <c r="C1207" s="249"/>
      <c r="D1207" s="314" t="s">
        <v>130</v>
      </c>
      <c r="E1207" s="49">
        <f t="shared" si="10"/>
        <v>2</v>
      </c>
      <c r="F1207" s="249">
        <f t="shared" si="11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 t="shared" si="10"/>
        <v>0</v>
      </c>
      <c r="F1208" s="249">
        <f t="shared" si="11"/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 t="shared" si="10"/>
        <v>69</v>
      </c>
      <c r="F1209" s="249">
        <f t="shared" si="11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0"/>
        <v>7</v>
      </c>
      <c r="F1210" s="249">
        <f t="shared" si="11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0"/>
        <v>6</v>
      </c>
      <c r="F1211" s="249">
        <f t="shared" si="11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 t="shared" si="10"/>
        <v>9</v>
      </c>
      <c r="F1214" s="249">
        <f t="shared" si="11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 t="shared" si="10"/>
        <v>52</v>
      </c>
      <c r="F1215" s="249">
        <f t="shared" si="11"/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 t="shared" si="10"/>
        <v>5</v>
      </c>
      <c r="F1216" s="249">
        <f t="shared" si="11"/>
        <v>73</v>
      </c>
      <c r="G1216" s="327"/>
      <c r="H1216" s="49">
        <v>27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 t="shared" si="10"/>
        <v>26</v>
      </c>
      <c r="F1217" s="249">
        <f t="shared" si="11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3139</v>
      </c>
      <c r="B1219" s="28"/>
      <c r="C1219" s="249"/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 t="shared" si="10"/>
        <v>91</v>
      </c>
      <c r="F1223" s="249">
        <f t="shared" si="11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3484</v>
      </c>
      <c r="B1225" s="28"/>
      <c r="C1225" s="249"/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 t="shared" si="10"/>
        <v>29</v>
      </c>
      <c r="F1227" s="249">
        <f t="shared" si="11"/>
        <v>346</v>
      </c>
      <c r="G1227" s="327">
        <v>144</v>
      </c>
      <c r="H1227" s="49">
        <v>106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3517</v>
      </c>
      <c r="B1229" s="28"/>
      <c r="C1229" s="249"/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 t="shared" si="10"/>
        <v>0</v>
      </c>
      <c r="F1230" s="249">
        <f t="shared" si="11"/>
        <v>32</v>
      </c>
      <c r="G1230" s="327"/>
      <c r="J1230" s="49">
        <v>32</v>
      </c>
    </row>
    <row r="1231" spans="1:11" s="49" customFormat="1" ht="18">
      <c r="A1231" s="264" t="s">
        <v>3053</v>
      </c>
      <c r="B1231" s="28"/>
      <c r="C1231" s="249"/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 t="shared" si="10"/>
        <v>42</v>
      </c>
      <c r="F1233" s="249">
        <f t="shared" si="11"/>
        <v>48</v>
      </c>
      <c r="G1233" s="327"/>
      <c r="H1233" s="49">
        <v>48</v>
      </c>
    </row>
    <row r="1234" spans="1:10" s="49" customFormat="1" ht="18">
      <c r="A1234" s="264" t="s">
        <v>3274</v>
      </c>
      <c r="B1234" s="503"/>
      <c r="C1234" s="249"/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 t="shared" si="10"/>
        <v>1</v>
      </c>
      <c r="F1235" s="249">
        <f t="shared" si="11"/>
        <v>56</v>
      </c>
      <c r="G1235" s="327">
        <v>10</v>
      </c>
      <c r="H1235" s="49">
        <v>17</v>
      </c>
      <c r="I1235" s="49">
        <v>15</v>
      </c>
      <c r="J1235" s="49">
        <v>14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3544</v>
      </c>
      <c r="B1238" s="28"/>
      <c r="C1238" s="249"/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3134</v>
      </c>
      <c r="B1239" s="28"/>
      <c r="C1239" s="249"/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3537</v>
      </c>
      <c r="B1240" s="241"/>
      <c r="C1240" s="249"/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3427</v>
      </c>
      <c r="B1241" s="28"/>
      <c r="C1241" s="249"/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3349</v>
      </c>
      <c r="B1243" s="28"/>
      <c r="C1243" s="249"/>
      <c r="D1243" s="314" t="s">
        <v>129</v>
      </c>
      <c r="E1243" s="49">
        <f t="shared" si="10"/>
        <v>0</v>
      </c>
      <c r="F1243" s="249">
        <f t="shared" si="11"/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3"/>
      <c r="C1245" s="249"/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0"/>
        <v>21</v>
      </c>
      <c r="F1246" s="249">
        <f t="shared" si="11"/>
        <v>15</v>
      </c>
      <c r="G1246" s="327">
        <v>8</v>
      </c>
      <c r="H1246" s="49">
        <v>1</v>
      </c>
      <c r="I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 t="shared" si="10"/>
        <v>25</v>
      </c>
      <c r="F1247" s="249">
        <f t="shared" si="11"/>
        <v>14</v>
      </c>
      <c r="G1247" s="327"/>
      <c r="H1247" s="49">
        <v>14</v>
      </c>
    </row>
    <row r="1248" spans="1:10" s="49" customFormat="1" ht="18">
      <c r="A1248" s="264" t="s">
        <v>3538</v>
      </c>
      <c r="B1248" s="241"/>
      <c r="C1248" s="249"/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3215</v>
      </c>
      <c r="B1249" s="503"/>
      <c r="C1249" s="249"/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 t="shared" si="10"/>
        <v>56</v>
      </c>
      <c r="F1250" s="249">
        <f t="shared" si="11"/>
        <v>443</v>
      </c>
      <c r="G1250" s="327">
        <v>63</v>
      </c>
      <c r="H1250" s="49">
        <v>307</v>
      </c>
      <c r="I1250" s="49">
        <v>73</v>
      </c>
    </row>
    <row r="1251" spans="1:11" s="49" customFormat="1" ht="18">
      <c r="A1251" s="264" t="s">
        <v>3445</v>
      </c>
      <c r="B1251" s="28"/>
      <c r="C1251" s="249"/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 t="shared" si="10"/>
        <v>40</v>
      </c>
      <c r="F1252" s="249">
        <f t="shared" si="11"/>
        <v>153</v>
      </c>
      <c r="G1252" s="327"/>
      <c r="H1252" s="49">
        <v>92</v>
      </c>
      <c r="I1252" s="49">
        <v>51</v>
      </c>
      <c r="J1252" s="49">
        <v>10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 t="shared" si="10"/>
        <v>0</v>
      </c>
      <c r="F1253" s="249">
        <f t="shared" si="11"/>
        <v>4</v>
      </c>
      <c r="G1253" s="327"/>
      <c r="H1253" s="49">
        <v>4</v>
      </c>
    </row>
    <row r="1254" spans="1:11" s="49" customFormat="1" ht="18">
      <c r="A1254" s="264" t="s">
        <v>2852</v>
      </c>
      <c r="B1254" s="86"/>
      <c r="C1254" s="249"/>
      <c r="D1254" s="314" t="s">
        <v>135</v>
      </c>
      <c r="E1254" s="49">
        <f t="shared" si="10"/>
        <v>6</v>
      </c>
      <c r="F1254" s="249">
        <f t="shared" si="11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 t="shared" si="10"/>
        <v>31</v>
      </c>
      <c r="F1255" s="249">
        <f t="shared" si="11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 t="shared" si="10"/>
        <v>3</v>
      </c>
      <c r="F1256" s="249">
        <f t="shared" si="11"/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3385</v>
      </c>
      <c r="B1257" s="28"/>
      <c r="C1257" s="249"/>
      <c r="D1257" s="314" t="s">
        <v>129</v>
      </c>
      <c r="E1257" s="49">
        <f t="shared" si="10"/>
        <v>0</v>
      </c>
      <c r="F1257" s="249">
        <f t="shared" si="11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3487</v>
      </c>
      <c r="B1259" s="28"/>
      <c r="C1259" s="249"/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3254</v>
      </c>
      <c r="B1260" s="28"/>
      <c r="C1260" s="249"/>
      <c r="D1260" s="314" t="s">
        <v>129</v>
      </c>
      <c r="E1260" s="49">
        <f t="shared" si="10"/>
        <v>1</v>
      </c>
      <c r="F1260" s="249">
        <f t="shared" si="11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3316</v>
      </c>
      <c r="B1262" s="28"/>
      <c r="C1262" s="249"/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  <c r="G1264" s="327"/>
    </row>
    <row r="1265" spans="1:11" s="49" customFormat="1" ht="18">
      <c r="A1265" s="264" t="s">
        <v>3443</v>
      </c>
      <c r="B1265" s="28"/>
      <c r="C1265" s="249"/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 t="shared" si="12"/>
        <v>0</v>
      </c>
      <c r="F1266" s="249">
        <f t="shared" si="13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 t="shared" si="12"/>
        <v>0</v>
      </c>
      <c r="F1267" s="249">
        <f t="shared" si="13"/>
        <v>31</v>
      </c>
      <c r="G1267" s="327"/>
      <c r="J1267" s="49">
        <v>31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 t="shared" si="12"/>
        <v>0</v>
      </c>
      <c r="F1268" s="249">
        <f t="shared" si="13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9"/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2"/>
        <v>1</v>
      </c>
      <c r="F1270" s="249">
        <f t="shared" si="13"/>
        <v>41</v>
      </c>
      <c r="G1270" s="327"/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49"/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3131</v>
      </c>
      <c r="B1274" s="28"/>
      <c r="C1274" s="249"/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3237</v>
      </c>
      <c r="B1277" s="241"/>
      <c r="C1277" s="249"/>
      <c r="D1277" s="1" t="s">
        <v>131</v>
      </c>
      <c r="E1277" s="49">
        <f t="shared" si="12"/>
        <v>3</v>
      </c>
      <c r="F1277" s="249">
        <f t="shared" si="13"/>
        <v>29</v>
      </c>
      <c r="G1277" s="327"/>
      <c r="H1277" s="49">
        <v>7</v>
      </c>
      <c r="I1277" s="49">
        <v>22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2"/>
        <v>3</v>
      </c>
      <c r="F1278" s="249">
        <f t="shared" si="13"/>
        <v>31</v>
      </c>
      <c r="G1278" s="327"/>
      <c r="H1278" s="49">
        <v>27</v>
      </c>
      <c r="I1278" s="49">
        <v>4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 t="shared" si="12"/>
        <v>4</v>
      </c>
      <c r="F1279" s="249">
        <f t="shared" si="13"/>
        <v>23</v>
      </c>
      <c r="G1279" s="327"/>
      <c r="H1279" s="49">
        <v>23</v>
      </c>
    </row>
    <row r="1280" spans="1:11" s="49" customFormat="1" ht="18">
      <c r="A1280" s="264" t="s">
        <v>3440</v>
      </c>
      <c r="B1280" s="28"/>
      <c r="C1280" s="249"/>
      <c r="D1280" s="314" t="s">
        <v>129</v>
      </c>
      <c r="E1280" s="49">
        <f t="shared" si="12"/>
        <v>0</v>
      </c>
      <c r="F1280" s="249">
        <f t="shared" si="13"/>
        <v>0</v>
      </c>
      <c r="G1280" s="327"/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3482</v>
      </c>
      <c r="B1282" s="241"/>
      <c r="C1282" s="249"/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 t="shared" si="12"/>
        <v>66</v>
      </c>
      <c r="F1283" s="249">
        <f t="shared" si="13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 t="shared" si="12"/>
        <v>45</v>
      </c>
      <c r="F1284" s="249">
        <f t="shared" si="13"/>
        <v>614</v>
      </c>
      <c r="G1284" s="327">
        <v>285</v>
      </c>
      <c r="H1284" s="49">
        <v>329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 t="shared" si="12"/>
        <v>0</v>
      </c>
      <c r="F1285" s="249">
        <f t="shared" si="13"/>
        <v>0</v>
      </c>
      <c r="G1285" s="327"/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 t="shared" si="12"/>
        <v>1</v>
      </c>
      <c r="F1286" s="249">
        <f t="shared" si="13"/>
        <v>14</v>
      </c>
      <c r="G1286" s="327"/>
      <c r="I1286" s="49">
        <v>14</v>
      </c>
    </row>
    <row r="1287" spans="1:10" s="49" customFormat="1" ht="18">
      <c r="A1287" s="264" t="s">
        <v>3261</v>
      </c>
      <c r="B1287" s="28"/>
      <c r="C1287" s="249"/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3168</v>
      </c>
      <c r="B1288" s="28"/>
      <c r="C1288" s="249"/>
      <c r="D1288" s="314" t="s">
        <v>129</v>
      </c>
      <c r="E1288" s="49">
        <f t="shared" si="12"/>
        <v>2</v>
      </c>
      <c r="F1288" s="249">
        <f t="shared" si="13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 t="shared" si="12"/>
        <v>13</v>
      </c>
      <c r="F1291" s="249">
        <f t="shared" si="13"/>
        <v>91</v>
      </c>
      <c r="G1291" s="327"/>
      <c r="H1291" s="49">
        <v>53</v>
      </c>
      <c r="I1291" s="49">
        <v>38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 t="shared" si="12"/>
        <v>7</v>
      </c>
      <c r="F1292" s="249">
        <f t="shared" si="13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3155</v>
      </c>
      <c r="B1294" s="241"/>
      <c r="C1294" s="249"/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 t="shared" si="12"/>
        <v>0</v>
      </c>
      <c r="F1295" s="249">
        <f t="shared" si="13"/>
        <v>10</v>
      </c>
      <c r="G1295" s="327"/>
      <c r="I1295" s="49">
        <v>10</v>
      </c>
    </row>
    <row r="1296" spans="1:10" s="49" customFormat="1" ht="18">
      <c r="A1296" s="264" t="s">
        <v>3273</v>
      </c>
      <c r="B1296" s="503"/>
      <c r="C1296" s="249"/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2"/>
        <v>43</v>
      </c>
      <c r="F1297" s="249">
        <f t="shared" si="13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 t="shared" si="12"/>
        <v>27</v>
      </c>
      <c r="F1299" s="249">
        <f t="shared" si="13"/>
        <v>122</v>
      </c>
      <c r="G1299" s="327"/>
      <c r="H1299" s="49">
        <v>51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 t="shared" si="12"/>
        <v>1</v>
      </c>
      <c r="F1301" s="249">
        <f t="shared" si="13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 t="shared" si="12"/>
        <v>4</v>
      </c>
      <c r="F1303" s="249">
        <f t="shared" si="13"/>
        <v>86</v>
      </c>
      <c r="G1303" s="327"/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3361</v>
      </c>
      <c r="B1304" s="28"/>
      <c r="C1304" s="249"/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2"/>
        <v>8</v>
      </c>
      <c r="F1305" s="249">
        <f t="shared" si="13"/>
        <v>140</v>
      </c>
      <c r="G1305" s="327"/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9"/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 t="shared" si="12"/>
        <v>2</v>
      </c>
      <c r="F1308" s="249">
        <f t="shared" si="13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2"/>
        <v>2</v>
      </c>
      <c r="F1309" s="249">
        <f t="shared" si="13"/>
        <v>25</v>
      </c>
      <c r="G1309" s="327">
        <v>3</v>
      </c>
      <c r="H1309" s="49">
        <v>17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2"/>
        <v>1</v>
      </c>
      <c r="F1314" s="249">
        <f t="shared" si="13"/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3263</v>
      </c>
      <c r="B1316" s="28"/>
      <c r="C1316" s="249"/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 t="shared" si="12"/>
        <v>1</v>
      </c>
      <c r="F1317" s="249">
        <f t="shared" si="13"/>
        <v>4</v>
      </c>
      <c r="G1317" s="327"/>
      <c r="I1317" s="49">
        <v>2</v>
      </c>
      <c r="J1317" s="49">
        <v>2</v>
      </c>
    </row>
    <row r="1318" spans="1:11" s="49" customFormat="1" ht="18">
      <c r="A1318" s="264" t="s">
        <v>3464</v>
      </c>
      <c r="B1318" s="28"/>
      <c r="C1318" s="249"/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3511</v>
      </c>
      <c r="B1321" s="28"/>
      <c r="C1321" s="249"/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3550</v>
      </c>
      <c r="B1322" s="241"/>
      <c r="C1322" s="249"/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49"/>
      <c r="D1323" s="314" t="s">
        <v>129</v>
      </c>
      <c r="E1323" s="49">
        <f t="shared" si="12"/>
        <v>4</v>
      </c>
      <c r="F1323" s="249">
        <f t="shared" si="13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 t="shared" si="12"/>
        <v>6</v>
      </c>
      <c r="F1324" s="249">
        <f t="shared" si="13"/>
        <v>5</v>
      </c>
      <c r="G1324" s="327"/>
      <c r="H1324" s="49">
        <v>5</v>
      </c>
    </row>
    <row r="1325" spans="1:11" s="49" customFormat="1" ht="18">
      <c r="A1325" s="264" t="s">
        <v>3457</v>
      </c>
      <c r="B1325" s="28"/>
      <c r="C1325" s="249"/>
      <c r="D1325" s="314" t="s">
        <v>129</v>
      </c>
      <c r="E1325" s="49">
        <f t="shared" si="12"/>
        <v>0</v>
      </c>
      <c r="F1325" s="249">
        <f t="shared" si="13"/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3474</v>
      </c>
      <c r="B1327" s="28"/>
      <c r="C1327" s="249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3290</v>
      </c>
      <c r="B1329" s="28"/>
      <c r="C1329" s="249"/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3198</v>
      </c>
      <c r="B1330" s="28"/>
      <c r="C1330" s="249"/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 t="shared" si="14"/>
        <v>15</v>
      </c>
      <c r="F1333" s="249">
        <f t="shared" si="15"/>
        <v>204</v>
      </c>
      <c r="G1333" s="327"/>
      <c r="H1333" s="49">
        <v>107</v>
      </c>
      <c r="I1333" s="49">
        <v>56</v>
      </c>
      <c r="J1333" s="49">
        <v>41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 t="shared" si="14"/>
        <v>1</v>
      </c>
      <c r="F1334" s="249">
        <f t="shared" si="15"/>
        <v>195</v>
      </c>
      <c r="G1334" s="327">
        <v>110</v>
      </c>
      <c r="H1334" s="49">
        <v>63</v>
      </c>
      <c r="I1334" s="49">
        <v>3</v>
      </c>
      <c r="J1334" s="49">
        <v>19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 t="shared" si="14"/>
        <v>16</v>
      </c>
      <c r="F1336" s="249">
        <f t="shared" si="15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3491</v>
      </c>
      <c r="B1340" s="28"/>
      <c r="C1340" s="249"/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3529</v>
      </c>
      <c r="B1341" s="28"/>
      <c r="C1341" s="249"/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 t="shared" si="14"/>
        <v>48</v>
      </c>
      <c r="F1342" s="249">
        <f t="shared" si="15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9"/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 t="shared" si="14"/>
        <v>9</v>
      </c>
      <c r="F1346" s="249">
        <f t="shared" si="15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3328</v>
      </c>
      <c r="B1348" s="28"/>
      <c r="C1348" s="249"/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3315</v>
      </c>
      <c r="B1349" s="503"/>
      <c r="C1349" s="249"/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 t="shared" si="14"/>
        <v>81</v>
      </c>
      <c r="F1350" s="249">
        <f t="shared" si="15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3533</v>
      </c>
      <c r="B1352" s="28"/>
      <c r="C1352" s="249"/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3488</v>
      </c>
      <c r="B1353" s="28"/>
      <c r="C1353" s="249"/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3"/>
      <c r="C1357" s="249"/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3416</v>
      </c>
      <c r="B1358" s="241"/>
      <c r="C1358" s="249"/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3548</v>
      </c>
      <c r="B1359" s="28"/>
      <c r="C1359" s="249"/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 t="shared" si="14"/>
        <v>5</v>
      </c>
      <c r="F1360" s="249">
        <f t="shared" si="15"/>
        <v>82</v>
      </c>
      <c r="G1360" s="327"/>
      <c r="H1360" s="49">
        <v>58</v>
      </c>
      <c r="I1360" s="49">
        <v>4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3196</v>
      </c>
      <c r="B1364" s="28"/>
      <c r="C1364" s="249"/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3286</v>
      </c>
      <c r="B1366" s="28"/>
      <c r="C1366" s="249"/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3363</v>
      </c>
      <c r="B1368" s="503"/>
      <c r="C1368" s="249"/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3490</v>
      </c>
      <c r="B1369" s="28"/>
      <c r="C1369" s="249"/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3543</v>
      </c>
      <c r="B1370" s="28"/>
      <c r="C1370" s="249"/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 t="shared" si="14"/>
        <v>0</v>
      </c>
      <c r="F1371" s="249">
        <f t="shared" si="15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 t="shared" si="14"/>
        <v>5</v>
      </c>
      <c r="F1372" s="249">
        <f t="shared" si="15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 t="shared" si="14"/>
        <v>90</v>
      </c>
      <c r="F1376" s="249">
        <f t="shared" si="15"/>
        <v>352</v>
      </c>
      <c r="G1376" s="327">
        <v>182</v>
      </c>
      <c r="H1376" s="49">
        <v>108</v>
      </c>
      <c r="I1376" s="49">
        <v>62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 t="shared" si="14"/>
        <v>5</v>
      </c>
      <c r="F1377" s="249">
        <f t="shared" si="15"/>
        <v>41</v>
      </c>
      <c r="G1377" s="327"/>
      <c r="I1377" s="49">
        <v>14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3284</v>
      </c>
      <c r="B1379" s="28"/>
      <c r="C1379" s="249"/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 t="shared" si="14"/>
        <v>40</v>
      </c>
      <c r="F1380" s="249">
        <f t="shared" si="15"/>
        <v>4</v>
      </c>
      <c r="G1380" s="327"/>
      <c r="I1380" s="49">
        <v>4</v>
      </c>
    </row>
    <row r="1381" spans="1:10" s="49" customFormat="1" ht="18">
      <c r="A1381" s="264" t="s">
        <v>3539</v>
      </c>
      <c r="B1381" s="28"/>
      <c r="C1381" s="249"/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3136</v>
      </c>
      <c r="B1382" s="28"/>
      <c r="C1382" s="249"/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3441</v>
      </c>
      <c r="B1383" s="28"/>
      <c r="C1383" s="249"/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 t="shared" si="14"/>
        <v>16</v>
      </c>
      <c r="F1384" s="249">
        <f t="shared" si="15"/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 t="shared" si="14"/>
        <v>37</v>
      </c>
      <c r="F1385" s="249">
        <f t="shared" si="15"/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3350</v>
      </c>
      <c r="B1387" s="28"/>
      <c r="C1387" s="249"/>
      <c r="D1387" s="314" t="s">
        <v>129</v>
      </c>
      <c r="E1387" s="49">
        <f t="shared" si="14"/>
        <v>3</v>
      </c>
      <c r="F1387" s="249">
        <f t="shared" si="15"/>
        <v>122</v>
      </c>
      <c r="G1387" s="327"/>
      <c r="H1387" s="49">
        <v>55</v>
      </c>
      <c r="I1387" s="49">
        <v>18</v>
      </c>
      <c r="J1387" s="49">
        <v>49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3549</v>
      </c>
      <c r="B1389" s="28"/>
      <c r="C1389" s="249"/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 t="shared" si="14"/>
        <v>7</v>
      </c>
      <c r="F1390" s="249">
        <f t="shared" si="15"/>
        <v>99</v>
      </c>
      <c r="G1390" s="327"/>
      <c r="H1390" s="49">
        <v>12</v>
      </c>
      <c r="I1390" s="49">
        <v>60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 t="shared" ref="E1391:E1454" si="16">COUNTIF($A$797:$BHE$870,A1391)</f>
        <v>6</v>
      </c>
      <c r="F1391" s="249">
        <f t="shared" si="15"/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 t="shared" si="16"/>
        <v>37</v>
      </c>
      <c r="F1392" s="249">
        <f t="shared" ref="F1392:F1455" si="17"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3348</v>
      </c>
      <c r="B1393" s="28"/>
      <c r="C1393" s="249"/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3469</v>
      </c>
      <c r="B1395" s="241"/>
      <c r="C1395" s="249"/>
      <c r="D1395" s="1" t="s">
        <v>131</v>
      </c>
      <c r="E1395" s="49">
        <f t="shared" si="16"/>
        <v>1</v>
      </c>
      <c r="F1395" s="249">
        <f t="shared" si="17"/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3122</v>
      </c>
      <c r="B1396" s="241"/>
      <c r="C1396" s="249"/>
      <c r="D1396" s="314" t="s">
        <v>129</v>
      </c>
      <c r="E1396" s="49">
        <f t="shared" si="16"/>
        <v>0</v>
      </c>
      <c r="F1396" s="249">
        <f t="shared" si="17"/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3310</v>
      </c>
      <c r="B1398" s="503"/>
      <c r="C1398" s="249"/>
      <c r="D1398" s="314" t="s">
        <v>129</v>
      </c>
      <c r="E1398" s="49">
        <f t="shared" si="16"/>
        <v>1</v>
      </c>
      <c r="F1398" s="249">
        <f t="shared" si="17"/>
        <v>0</v>
      </c>
      <c r="G1398" s="327"/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 t="shared" si="16"/>
        <v>13</v>
      </c>
      <c r="F1400" s="249">
        <f t="shared" si="17"/>
        <v>93</v>
      </c>
      <c r="G1400" s="327">
        <v>10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 t="shared" si="16"/>
        <v>1</v>
      </c>
      <c r="F1402" s="249">
        <f t="shared" si="17"/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 t="shared" si="16"/>
        <v>24</v>
      </c>
      <c r="F1403" s="249">
        <f t="shared" si="17"/>
        <v>78</v>
      </c>
      <c r="G1403" s="327"/>
      <c r="H1403" s="49">
        <v>37</v>
      </c>
      <c r="I1403" s="49">
        <v>26</v>
      </c>
      <c r="J1403" s="49">
        <v>15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3287</v>
      </c>
      <c r="B1405" s="28"/>
      <c r="C1405" s="249"/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 t="shared" si="16"/>
        <v>5</v>
      </c>
      <c r="F1407" s="249">
        <f t="shared" si="17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3312</v>
      </c>
      <c r="B1408" s="28"/>
      <c r="C1408" s="249"/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 t="shared" si="16"/>
        <v>56</v>
      </c>
      <c r="F1410" s="249">
        <f t="shared" si="17"/>
        <v>130</v>
      </c>
      <c r="G1410" s="327">
        <v>27</v>
      </c>
      <c r="H1410" s="49">
        <v>94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 t="shared" si="16"/>
        <v>2</v>
      </c>
      <c r="F1412" s="249">
        <f t="shared" si="17"/>
        <v>1</v>
      </c>
      <c r="G1412" s="327"/>
      <c r="H1412" s="49">
        <v>1</v>
      </c>
    </row>
    <row r="1413" spans="1:11" s="49" customFormat="1" ht="18">
      <c r="A1413" s="264" t="s">
        <v>3467</v>
      </c>
      <c r="B1413" s="28"/>
      <c r="C1413" s="249"/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3428</v>
      </c>
      <c r="B1415" s="28"/>
      <c r="C1415" s="249"/>
      <c r="D1415" s="314" t="s">
        <v>129</v>
      </c>
      <c r="E1415" s="49">
        <f t="shared" si="16"/>
        <v>0</v>
      </c>
      <c r="F1415" s="249">
        <f t="shared" si="17"/>
        <v>0</v>
      </c>
      <c r="G1415" s="327"/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 t="shared" si="16"/>
        <v>27</v>
      </c>
      <c r="F1416" s="249">
        <f t="shared" si="17"/>
        <v>181</v>
      </c>
      <c r="G1416" s="327"/>
      <c r="H1416" s="49">
        <v>181</v>
      </c>
    </row>
    <row r="1417" spans="1:11" s="49" customFormat="1" ht="18">
      <c r="A1417" s="264" t="s">
        <v>3262</v>
      </c>
      <c r="B1417" s="28"/>
      <c r="C1417" s="249"/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3264</v>
      </c>
      <c r="B1418" s="28"/>
      <c r="C1418" s="249"/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3297</v>
      </c>
      <c r="B1419" s="28"/>
      <c r="C1419" s="249"/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3225</v>
      </c>
      <c r="B1420" s="28"/>
      <c r="C1420" s="249"/>
      <c r="D1420" s="314" t="s">
        <v>129</v>
      </c>
      <c r="E1420" s="49">
        <f t="shared" si="16"/>
        <v>0</v>
      </c>
      <c r="F1420" s="249">
        <f t="shared" si="17"/>
        <v>0</v>
      </c>
      <c r="G1420" s="327"/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 t="shared" si="16"/>
        <v>4</v>
      </c>
      <c r="F1421" s="249">
        <f t="shared" si="17"/>
        <v>33</v>
      </c>
      <c r="G1421" s="327"/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 t="shared" si="16"/>
        <v>23</v>
      </c>
      <c r="F1422" s="249">
        <f t="shared" si="17"/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 t="shared" si="16"/>
        <v>7</v>
      </c>
      <c r="F1424" s="249">
        <f t="shared" si="17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3463</v>
      </c>
      <c r="B1426" s="241"/>
      <c r="C1426" s="249"/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3288</v>
      </c>
      <c r="B1427" s="241"/>
      <c r="C1427" s="249"/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3453</v>
      </c>
      <c r="B1428" s="28"/>
      <c r="C1428" s="249"/>
      <c r="D1428" s="314" t="s">
        <v>129</v>
      </c>
      <c r="E1428" s="49">
        <f t="shared" si="16"/>
        <v>0</v>
      </c>
      <c r="F1428" s="249">
        <f t="shared" si="17"/>
        <v>6</v>
      </c>
      <c r="G1428" s="327"/>
      <c r="H1428" s="49">
        <v>6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 t="shared" si="16"/>
        <v>0</v>
      </c>
      <c r="F1429" s="249">
        <f t="shared" si="17"/>
        <v>0</v>
      </c>
      <c r="G1429" s="327"/>
    </row>
    <row r="1430" spans="1:10" s="49" customFormat="1" ht="18">
      <c r="A1430" s="264" t="s">
        <v>3371</v>
      </c>
      <c r="B1430" s="28"/>
      <c r="C1430" s="249"/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3485</v>
      </c>
      <c r="B1431" s="241"/>
      <c r="C1431" s="249"/>
      <c r="D1431" s="314" t="s">
        <v>129</v>
      </c>
      <c r="E1431" s="49">
        <f t="shared" si="16"/>
        <v>1</v>
      </c>
      <c r="F1431" s="249">
        <f t="shared" si="17"/>
        <v>0</v>
      </c>
      <c r="G1431" s="327"/>
    </row>
    <row r="1432" spans="1:10" s="49" customFormat="1" ht="18">
      <c r="A1432" s="264" t="s">
        <v>3187</v>
      </c>
      <c r="B1432" s="241"/>
      <c r="C1432" s="249"/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3169</v>
      </c>
      <c r="B1433" s="28"/>
      <c r="C1433" s="249"/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 t="shared" si="16"/>
        <v>0</v>
      </c>
      <c r="F1434" s="249">
        <f t="shared" si="17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 t="shared" si="16"/>
        <v>25</v>
      </c>
      <c r="F1436" s="249">
        <f t="shared" si="17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 t="shared" si="16"/>
        <v>3</v>
      </c>
      <c r="F1437" s="249">
        <f t="shared" si="17"/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 t="shared" si="16"/>
        <v>6</v>
      </c>
      <c r="F1438" s="249">
        <f t="shared" si="17"/>
        <v>95</v>
      </c>
      <c r="G1438" s="327">
        <v>14</v>
      </c>
      <c r="H1438" s="49">
        <v>18</v>
      </c>
      <c r="I1438" s="49">
        <v>53</v>
      </c>
      <c r="J1438" s="49">
        <v>10</v>
      </c>
    </row>
    <row r="1439" spans="1:10" s="49" customFormat="1" ht="18">
      <c r="A1439" s="264" t="s">
        <v>3236</v>
      </c>
      <c r="B1439" s="28"/>
      <c r="C1439" s="249"/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3459</v>
      </c>
      <c r="B1440" s="28"/>
      <c r="C1440" s="249"/>
      <c r="D1440" s="314" t="s">
        <v>129</v>
      </c>
      <c r="E1440" s="49">
        <f t="shared" si="16"/>
        <v>0</v>
      </c>
      <c r="F1440" s="249">
        <f t="shared" si="17"/>
        <v>0</v>
      </c>
      <c r="G1440" s="327"/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16"/>
        <v>4</v>
      </c>
      <c r="F1442" s="249">
        <f t="shared" si="17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9"/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 t="shared" si="16"/>
        <v>10</v>
      </c>
      <c r="F1445" s="249">
        <f t="shared" si="17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 t="shared" si="16"/>
        <v>6</v>
      </c>
      <c r="F1446" s="249">
        <f t="shared" si="17"/>
        <v>19</v>
      </c>
      <c r="G1446" s="327"/>
      <c r="H1446" s="49">
        <v>19</v>
      </c>
    </row>
    <row r="1447" spans="1:11" s="49" customFormat="1" ht="18">
      <c r="A1447" s="264" t="s">
        <v>3513</v>
      </c>
      <c r="B1447" s="28"/>
      <c r="C1447" s="249"/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 t="shared" si="16"/>
        <v>21</v>
      </c>
      <c r="F1450" s="249">
        <f t="shared" si="17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49"/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3447</v>
      </c>
      <c r="B1453" s="28"/>
      <c r="C1453" s="249"/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3331</v>
      </c>
      <c r="B1454" s="241"/>
      <c r="C1454" s="249"/>
      <c r="D1454" s="314" t="s">
        <v>129</v>
      </c>
      <c r="E1454" s="49">
        <f t="shared" si="16"/>
        <v>0</v>
      </c>
      <c r="F1454" s="249">
        <f t="shared" si="17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 t="shared" ref="E1455:E1518" si="18">COUNTIF($A$797:$BHE$870,A1455)</f>
        <v>0</v>
      </c>
      <c r="F1455" s="249">
        <f t="shared" si="17"/>
        <v>10</v>
      </c>
      <c r="G1455" s="327"/>
      <c r="H1455" s="49">
        <v>10</v>
      </c>
    </row>
    <row r="1456" spans="1:11" s="49" customFormat="1" ht="18">
      <c r="A1456" s="264" t="s">
        <v>3379</v>
      </c>
      <c r="B1456" s="28"/>
      <c r="C1456" s="249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 t="shared" si="18"/>
        <v>6</v>
      </c>
      <c r="F1457" s="249">
        <f t="shared" si="19"/>
        <v>114</v>
      </c>
      <c r="G1457" s="327">
        <v>47</v>
      </c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 t="shared" si="18"/>
        <v>1</v>
      </c>
      <c r="F1459" s="249">
        <f t="shared" si="19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 t="shared" si="18"/>
        <v>47</v>
      </c>
      <c r="F1460" s="249">
        <f t="shared" si="19"/>
        <v>299</v>
      </c>
      <c r="G1460" s="327">
        <v>25</v>
      </c>
      <c r="H1460" s="49">
        <v>132</v>
      </c>
      <c r="I1460" s="49">
        <v>75</v>
      </c>
      <c r="J1460" s="49">
        <v>67</v>
      </c>
    </row>
    <row r="1461" spans="1:10" s="49" customFormat="1" ht="18">
      <c r="A1461" s="264" t="s">
        <v>3255</v>
      </c>
      <c r="B1461" s="28"/>
      <c r="C1461" s="249"/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3295</v>
      </c>
      <c r="B1462" s="28"/>
      <c r="C1462" s="249"/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 t="shared" si="18"/>
        <v>3</v>
      </c>
      <c r="F1463" s="249">
        <f t="shared" si="19"/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3182</v>
      </c>
      <c r="B1464" s="241"/>
      <c r="C1464" s="249"/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18"/>
        <v>6</v>
      </c>
      <c r="F1465" s="249">
        <f t="shared" si="19"/>
        <v>73</v>
      </c>
      <c r="G1465" s="327"/>
      <c r="H1465" s="49">
        <v>8</v>
      </c>
      <c r="I1465" s="49">
        <v>49</v>
      </c>
      <c r="J1465" s="49">
        <v>16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3277</v>
      </c>
      <c r="B1467" s="28"/>
      <c r="C1467" s="249"/>
      <c r="D1467" s="314" t="s">
        <v>129</v>
      </c>
      <c r="E1467" s="49">
        <f t="shared" si="18"/>
        <v>0</v>
      </c>
      <c r="F1467" s="249">
        <f t="shared" si="19"/>
        <v>0</v>
      </c>
      <c r="G1467" s="327"/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18"/>
        <v>1</v>
      </c>
      <c r="F1469" s="249">
        <f t="shared" si="19"/>
        <v>1</v>
      </c>
      <c r="G1469" s="327"/>
      <c r="J1469" s="49">
        <v>1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3347</v>
      </c>
      <c r="B1471" s="503"/>
      <c r="C1471" s="249"/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3334</v>
      </c>
      <c r="B1473" s="28"/>
      <c r="C1473" s="249"/>
      <c r="D1473" s="314" t="s">
        <v>130</v>
      </c>
      <c r="E1473" s="49">
        <f t="shared" si="18"/>
        <v>4</v>
      </c>
      <c r="F1473" s="249">
        <f t="shared" si="19"/>
        <v>1</v>
      </c>
      <c r="G1473" s="327"/>
      <c r="J1473" s="49">
        <v>1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 t="shared" si="18"/>
        <v>0</v>
      </c>
      <c r="F1474" s="249">
        <f t="shared" si="19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 t="shared" si="18"/>
        <v>3</v>
      </c>
      <c r="F1477" s="249">
        <f t="shared" si="19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3388</v>
      </c>
      <c r="B1478" s="28"/>
      <c r="C1478" s="249"/>
      <c r="D1478" s="314" t="s">
        <v>130</v>
      </c>
      <c r="E1478" s="49">
        <f t="shared" si="18"/>
        <v>2</v>
      </c>
      <c r="F1478" s="249">
        <f t="shared" si="19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 t="shared" si="18"/>
        <v>71</v>
      </c>
      <c r="F1479" s="249">
        <f t="shared" si="19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 t="shared" si="18"/>
        <v>27</v>
      </c>
      <c r="F1481" s="249">
        <f t="shared" si="19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3239</v>
      </c>
      <c r="B1483" s="28"/>
      <c r="C1483" s="249"/>
      <c r="D1483" s="314" t="s">
        <v>129</v>
      </c>
      <c r="E1483" s="49">
        <f t="shared" si="18"/>
        <v>0</v>
      </c>
      <c r="F1483" s="249">
        <f t="shared" si="19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 t="shared" si="18"/>
        <v>11</v>
      </c>
      <c r="F1484" s="249">
        <f t="shared" si="19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3"/>
      <c r="C1485" s="249"/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3345</v>
      </c>
      <c r="B1486" s="28"/>
      <c r="C1486" s="249"/>
      <c r="D1486" s="314" t="s">
        <v>129</v>
      </c>
      <c r="E1486" s="49">
        <f t="shared" si="18"/>
        <v>0</v>
      </c>
      <c r="F1486" s="249">
        <f t="shared" si="19"/>
        <v>3</v>
      </c>
      <c r="G1486" s="327"/>
      <c r="I1486" s="49">
        <v>3</v>
      </c>
    </row>
    <row r="1487" spans="1:11" s="49" customFormat="1" ht="18">
      <c r="A1487" s="264" t="s">
        <v>3130</v>
      </c>
      <c r="B1487" s="241"/>
      <c r="C1487" s="249"/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 t="shared" si="18"/>
        <v>4</v>
      </c>
      <c r="F1488" s="249">
        <f t="shared" si="19"/>
        <v>25</v>
      </c>
      <c r="G1488" s="327">
        <v>6</v>
      </c>
      <c r="H1488" s="49">
        <v>9</v>
      </c>
      <c r="I1488" s="49">
        <v>10</v>
      </c>
    </row>
    <row r="1489" spans="1:10" s="49" customFormat="1" ht="18">
      <c r="A1489" s="264" t="s">
        <v>3197</v>
      </c>
      <c r="B1489" s="241"/>
      <c r="C1489" s="249"/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 t="shared" si="18"/>
        <v>5</v>
      </c>
      <c r="F1491" s="249">
        <f t="shared" si="19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 t="shared" si="18"/>
        <v>13</v>
      </c>
      <c r="F1492" s="249">
        <f t="shared" si="19"/>
        <v>371</v>
      </c>
      <c r="G1492" s="327">
        <v>154</v>
      </c>
      <c r="H1492" s="49">
        <v>188</v>
      </c>
      <c r="I1492" s="49">
        <v>29</v>
      </c>
    </row>
    <row r="1493" spans="1:10" s="49" customFormat="1" ht="18">
      <c r="A1493" s="264" t="s">
        <v>3217</v>
      </c>
      <c r="B1493" s="28"/>
      <c r="C1493" s="249"/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 t="shared" si="18"/>
        <v>21</v>
      </c>
      <c r="F1495" s="249">
        <f t="shared" si="19"/>
        <v>226</v>
      </c>
      <c r="G1495" s="327">
        <v>22</v>
      </c>
      <c r="H1495" s="49">
        <v>170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 t="shared" si="18"/>
        <v>6</v>
      </c>
      <c r="F1496" s="249">
        <f t="shared" si="19"/>
        <v>67</v>
      </c>
      <c r="G1496" s="327">
        <v>56</v>
      </c>
      <c r="H1496" s="49">
        <v>11</v>
      </c>
    </row>
    <row r="1497" spans="1:10" s="49" customFormat="1" ht="18">
      <c r="A1497" s="264" t="s">
        <v>3110</v>
      </c>
      <c r="B1497" s="503"/>
      <c r="C1497" s="249"/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3195</v>
      </c>
      <c r="B1498" s="28"/>
      <c r="C1498" s="249"/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18"/>
        <v>25</v>
      </c>
      <c r="F1499" s="249">
        <f t="shared" si="19"/>
        <v>103</v>
      </c>
      <c r="G1499" s="327"/>
      <c r="H1499" s="49">
        <v>14</v>
      </c>
      <c r="I1499" s="49">
        <v>64</v>
      </c>
      <c r="J1499" s="49">
        <v>25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 t="shared" si="18"/>
        <v>48</v>
      </c>
      <c r="F1500" s="249">
        <f t="shared" si="19"/>
        <v>411</v>
      </c>
      <c r="G1500" s="327">
        <v>83</v>
      </c>
      <c r="H1500" s="49">
        <v>198</v>
      </c>
      <c r="I1500" s="49">
        <v>106</v>
      </c>
      <c r="J1500" s="49">
        <v>24</v>
      </c>
    </row>
    <row r="1501" spans="1:10" s="49" customFormat="1" ht="18">
      <c r="A1501" s="264" t="s">
        <v>3216</v>
      </c>
      <c r="B1501" s="28"/>
      <c r="C1501" s="249"/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 t="shared" si="18"/>
        <v>4</v>
      </c>
      <c r="F1502" s="249">
        <f t="shared" si="19"/>
        <v>84</v>
      </c>
      <c r="G1502" s="327">
        <v>40</v>
      </c>
      <c r="H1502" s="49">
        <v>44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 t="shared" si="18"/>
        <v>20</v>
      </c>
      <c r="F1505" s="249">
        <f t="shared" si="19"/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 t="shared" si="18"/>
        <v>70</v>
      </c>
      <c r="F1506" s="249">
        <f t="shared" si="19"/>
        <v>617</v>
      </c>
      <c r="G1506" s="327">
        <v>214</v>
      </c>
      <c r="H1506" s="49">
        <v>369</v>
      </c>
      <c r="I1506" s="49">
        <v>34</v>
      </c>
    </row>
    <row r="1507" spans="1:11" s="49" customFormat="1" ht="18">
      <c r="A1507" s="264" t="s">
        <v>3535</v>
      </c>
      <c r="B1507" s="28"/>
      <c r="C1507" s="249"/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 t="shared" si="18"/>
        <v>6</v>
      </c>
      <c r="F1508" s="249">
        <f t="shared" si="19"/>
        <v>22</v>
      </c>
      <c r="G1508" s="327">
        <v>2</v>
      </c>
      <c r="H1508" s="49">
        <v>8</v>
      </c>
      <c r="I1508" s="49">
        <v>12</v>
      </c>
    </row>
    <row r="1509" spans="1:11" s="49" customFormat="1" ht="18">
      <c r="A1509" s="264" t="s">
        <v>3313</v>
      </c>
      <c r="B1509" s="28"/>
      <c r="C1509" s="249"/>
      <c r="D1509" s="314" t="s">
        <v>129</v>
      </c>
      <c r="E1509" s="49">
        <f t="shared" si="18"/>
        <v>0</v>
      </c>
      <c r="F1509" s="249">
        <f t="shared" si="19"/>
        <v>0</v>
      </c>
      <c r="G1509" s="327"/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3512</v>
      </c>
      <c r="B1511" s="28"/>
      <c r="C1511" s="249"/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3201</v>
      </c>
      <c r="B1512" s="28"/>
      <c r="C1512" s="249"/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 t="shared" si="18"/>
        <v>12</v>
      </c>
      <c r="F1513" s="249">
        <f t="shared" si="19"/>
        <v>55</v>
      </c>
      <c r="G1513" s="327"/>
      <c r="H1513" s="49">
        <v>2</v>
      </c>
      <c r="I1513" s="49">
        <v>31</v>
      </c>
      <c r="J1513" s="49">
        <v>22</v>
      </c>
    </row>
    <row r="1514" spans="1:11" s="49" customFormat="1" ht="18">
      <c r="A1514" s="264" t="s">
        <v>3534</v>
      </c>
      <c r="B1514" s="503"/>
      <c r="C1514" s="249"/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 t="shared" si="18"/>
        <v>40</v>
      </c>
      <c r="F1515" s="249">
        <f t="shared" si="19"/>
        <v>35</v>
      </c>
      <c r="G1515" s="327">
        <v>14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 t="shared" si="18"/>
        <v>7</v>
      </c>
      <c r="F1516" s="249">
        <f t="shared" si="19"/>
        <v>183</v>
      </c>
      <c r="G1516" s="327"/>
      <c r="H1516" s="49">
        <v>125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 t="shared" si="18"/>
        <v>1</v>
      </c>
      <c r="F1517" s="249">
        <f t="shared" si="19"/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 t="shared" si="18"/>
        <v>1</v>
      </c>
      <c r="F1518" s="249">
        <f t="shared" si="19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 t="shared" ref="E1519:E1582" si="20">COUNTIF($A$797:$BHE$870,A1519)</f>
        <v>6</v>
      </c>
      <c r="F1519" s="249">
        <f t="shared" si="19"/>
        <v>27</v>
      </c>
      <c r="G1519" s="327"/>
      <c r="H1519" s="49">
        <v>27</v>
      </c>
    </row>
    <row r="1520" spans="1:11" s="49" customFormat="1" ht="18">
      <c r="A1520" s="264" t="s">
        <v>3160</v>
      </c>
      <c r="B1520" s="503"/>
      <c r="C1520" s="249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 t="shared" si="20"/>
        <v>6</v>
      </c>
      <c r="F1521" s="249">
        <f t="shared" si="21"/>
        <v>44</v>
      </c>
      <c r="G1521" s="327">
        <v>28</v>
      </c>
      <c r="H1521" s="49">
        <v>4</v>
      </c>
      <c r="J1521" s="49">
        <v>12</v>
      </c>
    </row>
    <row r="1522" spans="1:11" s="49" customFormat="1" ht="18">
      <c r="A1522" s="264" t="s">
        <v>3265</v>
      </c>
      <c r="B1522" s="28"/>
      <c r="C1522" s="249"/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3372</v>
      </c>
      <c r="B1523" s="241"/>
      <c r="C1523" s="249"/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3430</v>
      </c>
      <c r="B1524" s="28"/>
      <c r="C1524" s="249"/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3333</v>
      </c>
      <c r="B1525" s="503"/>
      <c r="C1525" s="249"/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 t="shared" si="20"/>
        <v>50</v>
      </c>
      <c r="F1527" s="249">
        <f t="shared" si="21"/>
        <v>149</v>
      </c>
      <c r="G1527" s="327"/>
      <c r="H1527" s="49">
        <v>2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0"/>
        <v>5</v>
      </c>
      <c r="F1530" s="249">
        <f t="shared" si="21"/>
        <v>136</v>
      </c>
      <c r="G1530" s="327">
        <v>21</v>
      </c>
      <c r="I1530" s="49">
        <v>74</v>
      </c>
      <c r="J1530" s="49">
        <v>41</v>
      </c>
    </row>
    <row r="1531" spans="1:11" s="49" customFormat="1" ht="18">
      <c r="A1531" s="264" t="s">
        <v>3305</v>
      </c>
      <c r="B1531" s="28"/>
      <c r="C1531" s="249"/>
      <c r="D1531" s="314" t="s">
        <v>129</v>
      </c>
      <c r="E1531" s="49">
        <f t="shared" si="20"/>
        <v>1</v>
      </c>
      <c r="F1531" s="249">
        <f t="shared" si="21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 t="shared" si="20"/>
        <v>12</v>
      </c>
      <c r="F1532" s="249">
        <f t="shared" si="21"/>
        <v>56</v>
      </c>
      <c r="G1532" s="327">
        <v>7</v>
      </c>
      <c r="H1532" s="49">
        <v>39</v>
      </c>
      <c r="I1532" s="49">
        <v>5</v>
      </c>
      <c r="J1532" s="49">
        <v>5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 t="shared" si="20"/>
        <v>1</v>
      </c>
      <c r="F1535" s="249">
        <f t="shared" si="21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 t="shared" si="20"/>
        <v>0</v>
      </c>
      <c r="F1537" s="249">
        <f t="shared" si="21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 t="shared" si="20"/>
        <v>6</v>
      </c>
      <c r="F1538" s="249">
        <f t="shared" si="21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3106</v>
      </c>
      <c r="B1539" s="28"/>
      <c r="C1539" s="249"/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 t="shared" si="20"/>
        <v>0</v>
      </c>
      <c r="F1541" s="249">
        <f t="shared" si="21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 t="shared" si="20"/>
        <v>4</v>
      </c>
      <c r="F1542" s="249">
        <f t="shared" si="21"/>
        <v>37</v>
      </c>
      <c r="G1542" s="327"/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49"/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 t="shared" si="20"/>
        <v>35</v>
      </c>
      <c r="F1544" s="249">
        <f t="shared" si="21"/>
        <v>252</v>
      </c>
      <c r="G1544" s="327">
        <v>85</v>
      </c>
      <c r="H1544" s="49">
        <v>167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0"/>
        <v>6</v>
      </c>
      <c r="F1545" s="249">
        <f t="shared" si="21"/>
        <v>0</v>
      </c>
      <c r="G1545" s="327"/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 t="shared" si="20"/>
        <v>9</v>
      </c>
      <c r="F1546" s="249">
        <f t="shared" si="21"/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3335</v>
      </c>
      <c r="B1547" s="28"/>
      <c r="C1547" s="249"/>
      <c r="D1547" s="314" t="s">
        <v>129</v>
      </c>
      <c r="E1547" s="49">
        <f t="shared" si="20"/>
        <v>0</v>
      </c>
      <c r="F1547" s="249">
        <f t="shared" si="21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3235</v>
      </c>
      <c r="B1549" s="28"/>
      <c r="C1549" s="249"/>
      <c r="D1549" s="314" t="s">
        <v>129</v>
      </c>
      <c r="E1549" s="49">
        <f t="shared" si="20"/>
        <v>0</v>
      </c>
      <c r="F1549" s="249">
        <f t="shared" si="21"/>
        <v>3</v>
      </c>
      <c r="G1549" s="327"/>
      <c r="H1549" s="49">
        <v>3</v>
      </c>
    </row>
    <row r="1550" spans="1:10" s="49" customFormat="1" ht="18">
      <c r="A1550" s="264" t="s">
        <v>3156</v>
      </c>
      <c r="B1550" s="28"/>
      <c r="C1550" s="249"/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3285</v>
      </c>
      <c r="B1551" s="28"/>
      <c r="C1551" s="249"/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3465</v>
      </c>
      <c r="B1553" s="28"/>
      <c r="C1553" s="249"/>
      <c r="D1553" s="314" t="s">
        <v>130</v>
      </c>
      <c r="E1553" s="49">
        <f t="shared" si="20"/>
        <v>53</v>
      </c>
      <c r="F1553" s="249">
        <f t="shared" si="21"/>
        <v>78</v>
      </c>
      <c r="G1553" s="327"/>
      <c r="H1553" s="49">
        <v>33</v>
      </c>
      <c r="I1553" s="49">
        <v>41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3318</v>
      </c>
      <c r="B1555" s="28"/>
      <c r="C1555" s="249"/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3327</v>
      </c>
      <c r="B1556" s="503"/>
      <c r="C1556" s="249"/>
      <c r="D1556" s="314" t="s">
        <v>129</v>
      </c>
      <c r="E1556" s="49">
        <f t="shared" si="20"/>
        <v>0</v>
      </c>
      <c r="F1556" s="249">
        <f t="shared" si="21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 t="shared" si="20"/>
        <v>0</v>
      </c>
      <c r="F1557" s="249">
        <f t="shared" si="21"/>
        <v>12</v>
      </c>
      <c r="G1557" s="327"/>
      <c r="J1557" s="49">
        <v>12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 t="shared" si="20"/>
        <v>79</v>
      </c>
      <c r="F1558" s="249">
        <f t="shared" si="21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3275</v>
      </c>
      <c r="B1560" s="28"/>
      <c r="C1560" s="249"/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 t="shared" si="20"/>
        <v>13</v>
      </c>
      <c r="F1561" s="249">
        <f t="shared" si="21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 t="shared" si="20"/>
        <v>2</v>
      </c>
      <c r="F1565" s="249">
        <f t="shared" si="21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 t="shared" si="20"/>
        <v>3</v>
      </c>
      <c r="F1567" s="249">
        <f t="shared" si="21"/>
        <v>13</v>
      </c>
      <c r="G1567" s="327"/>
      <c r="H1567" s="49">
        <v>6</v>
      </c>
      <c r="I1567" s="49">
        <v>3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 t="shared" si="20"/>
        <v>22</v>
      </c>
      <c r="F1568" s="249">
        <f t="shared" si="21"/>
        <v>903</v>
      </c>
      <c r="G1568" s="327">
        <v>404</v>
      </c>
      <c r="H1568" s="49">
        <v>499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 t="shared" si="20"/>
        <v>4</v>
      </c>
      <c r="F1569" s="249">
        <f t="shared" si="21"/>
        <v>8</v>
      </c>
      <c r="G1569" s="327"/>
      <c r="H1569" s="49">
        <v>8</v>
      </c>
    </row>
    <row r="1570" spans="1:10" s="49" customFormat="1" ht="18">
      <c r="A1570" s="264" t="s">
        <v>3183</v>
      </c>
      <c r="B1570" s="28"/>
      <c r="C1570" s="249"/>
      <c r="D1570" s="314" t="s">
        <v>129</v>
      </c>
      <c r="E1570" s="49">
        <f t="shared" si="20"/>
        <v>0</v>
      </c>
      <c r="F1570" s="249">
        <f t="shared" si="21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3"/>
      <c r="C1572" s="249"/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 t="shared" si="20"/>
        <v>0</v>
      </c>
      <c r="F1575" s="249">
        <f t="shared" si="21"/>
        <v>16</v>
      </c>
      <c r="G1575" s="327"/>
      <c r="H1575" s="49">
        <v>16</v>
      </c>
    </row>
    <row r="1576" spans="1:10" s="49" customFormat="1" ht="18">
      <c r="A1576" s="264" t="s">
        <v>3495</v>
      </c>
      <c r="B1576" s="28"/>
      <c r="C1576" s="249"/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 t="shared" si="20"/>
        <v>2</v>
      </c>
      <c r="F1578" s="249">
        <f t="shared" si="21"/>
        <v>66</v>
      </c>
      <c r="G1578" s="327"/>
      <c r="H1578" s="49">
        <v>62</v>
      </c>
      <c r="J1578" s="49">
        <v>4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 t="shared" si="20"/>
        <v>0</v>
      </c>
      <c r="F1579" s="249">
        <f t="shared" si="21"/>
        <v>4</v>
      </c>
      <c r="G1579" s="327">
        <v>3</v>
      </c>
      <c r="H1579" s="49">
        <v>1</v>
      </c>
    </row>
    <row r="1580" spans="1:10" s="49" customFormat="1" ht="18">
      <c r="A1580" s="264" t="s">
        <v>3340</v>
      </c>
      <c r="B1580" s="241"/>
      <c r="C1580" s="249"/>
      <c r="D1580" s="314" t="s">
        <v>129</v>
      </c>
      <c r="E1580" s="49">
        <f t="shared" si="20"/>
        <v>0</v>
      </c>
      <c r="F1580" s="249">
        <f t="shared" si="21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3446</v>
      </c>
      <c r="B1581" s="503"/>
      <c r="C1581" s="249"/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3493</v>
      </c>
      <c r="B1582" s="503"/>
      <c r="C1582" s="249"/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 t="shared" si="22"/>
        <v>7</v>
      </c>
      <c r="F1584" s="249">
        <f t="shared" ref="F1584:F1647" si="23"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 t="shared" si="22"/>
        <v>4</v>
      </c>
      <c r="F1585" s="249">
        <f t="shared" si="23"/>
        <v>121</v>
      </c>
      <c r="G1585" s="327">
        <v>37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 t="shared" si="22"/>
        <v>0</v>
      </c>
      <c r="F1586" s="249">
        <f t="shared" si="23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3185</v>
      </c>
      <c r="B1587" s="28"/>
      <c r="C1587" s="249"/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2"/>
        <v>3</v>
      </c>
      <c r="F1588" s="249">
        <f t="shared" si="23"/>
        <v>29</v>
      </c>
      <c r="G1588" s="327"/>
      <c r="I1588" s="49">
        <v>12</v>
      </c>
      <c r="J1588" s="49">
        <v>17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3541</v>
      </c>
      <c r="B1591" s="28"/>
      <c r="C1591" s="249"/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3454</v>
      </c>
      <c r="B1592" s="28"/>
      <c r="C1592" s="249"/>
      <c r="D1592" s="314" t="s">
        <v>129</v>
      </c>
      <c r="E1592" s="49">
        <f t="shared" si="22"/>
        <v>0</v>
      </c>
      <c r="F1592" s="249">
        <f t="shared" si="23"/>
        <v>1</v>
      </c>
      <c r="G1592" s="327"/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 t="shared" si="22"/>
        <v>21</v>
      </c>
      <c r="F1594" s="249">
        <f t="shared" si="23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 t="shared" si="22"/>
        <v>60</v>
      </c>
      <c r="F1596" s="249">
        <f t="shared" si="23"/>
        <v>927</v>
      </c>
      <c r="G1596" s="327">
        <v>330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 t="shared" si="22"/>
        <v>0</v>
      </c>
      <c r="F1597" s="249">
        <f t="shared" si="23"/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3486</v>
      </c>
      <c r="B1599" s="28"/>
      <c r="C1599" s="249"/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 t="shared" si="22"/>
        <v>4</v>
      </c>
      <c r="F1600" s="249">
        <f t="shared" si="23"/>
        <v>43</v>
      </c>
      <c r="G1600" s="327"/>
      <c r="I1600" s="49">
        <v>18</v>
      </c>
      <c r="J1600" s="49">
        <v>25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 t="shared" si="22"/>
        <v>30</v>
      </c>
      <c r="F1601" s="249">
        <f t="shared" si="23"/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 t="shared" si="22"/>
        <v>1</v>
      </c>
      <c r="F1602" s="249">
        <f t="shared" si="23"/>
        <v>18</v>
      </c>
      <c r="G1602" s="327"/>
      <c r="J1602" s="49">
        <v>18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 t="shared" si="22"/>
        <v>6</v>
      </c>
      <c r="F1603" s="249">
        <f t="shared" si="23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 t="shared" si="22"/>
        <v>23</v>
      </c>
      <c r="F1604" s="249">
        <f t="shared" si="23"/>
        <v>63</v>
      </c>
      <c r="G1604" s="327">
        <v>29</v>
      </c>
      <c r="H1604" s="49">
        <v>13</v>
      </c>
      <c r="I1604" s="49">
        <v>4</v>
      </c>
      <c r="J1604" s="49">
        <v>17</v>
      </c>
    </row>
    <row r="1605" spans="1:11" s="49" customFormat="1" ht="18">
      <c r="A1605" s="264" t="s">
        <v>3425</v>
      </c>
      <c r="C1605" s="249"/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3289</v>
      </c>
      <c r="B1608" s="28"/>
      <c r="C1608" s="249"/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49"/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 t="shared" si="22"/>
        <v>5</v>
      </c>
      <c r="F1610" s="249">
        <f t="shared" si="23"/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3330</v>
      </c>
      <c r="B1611" s="28"/>
      <c r="C1611" s="249"/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 t="shared" si="22"/>
        <v>110</v>
      </c>
      <c r="F1614" s="249">
        <f t="shared" si="23"/>
        <v>290</v>
      </c>
      <c r="G1614" s="327">
        <v>42</v>
      </c>
      <c r="H1614" s="49">
        <v>129</v>
      </c>
      <c r="I1614" s="49">
        <v>104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 t="shared" si="22"/>
        <v>1</v>
      </c>
      <c r="F1616" s="249">
        <f t="shared" si="23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 t="shared" si="22"/>
        <v>3</v>
      </c>
      <c r="F1617" s="249">
        <f t="shared" si="23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 t="shared" si="22"/>
        <v>69</v>
      </c>
      <c r="F1618" s="249">
        <f t="shared" si="23"/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 t="shared" si="22"/>
        <v>8</v>
      </c>
      <c r="F1620" s="249">
        <f t="shared" si="23"/>
        <v>219</v>
      </c>
      <c r="G1620" s="327">
        <v>131</v>
      </c>
      <c r="H1620" s="49">
        <v>25</v>
      </c>
      <c r="I1620" s="49">
        <v>16</v>
      </c>
      <c r="J1620" s="49">
        <v>47</v>
      </c>
    </row>
    <row r="1621" spans="1:10" s="49" customFormat="1" ht="18">
      <c r="A1621" s="264" t="s">
        <v>3117</v>
      </c>
      <c r="B1621" s="28"/>
      <c r="C1621" s="249"/>
      <c r="D1621" s="314" t="s">
        <v>132</v>
      </c>
      <c r="E1621" s="49">
        <f t="shared" si="22"/>
        <v>8</v>
      </c>
      <c r="F1621" s="249">
        <f t="shared" si="23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3473</v>
      </c>
      <c r="B1622" s="28"/>
      <c r="C1622" s="249"/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 t="shared" si="22"/>
        <v>70</v>
      </c>
      <c r="F1623" s="249">
        <f t="shared" si="23"/>
        <v>120</v>
      </c>
      <c r="G1623" s="327"/>
      <c r="H1623" s="49">
        <v>120</v>
      </c>
    </row>
    <row r="1624" spans="1:10" s="49" customFormat="1" ht="18">
      <c r="A1624" s="264" t="s">
        <v>3374</v>
      </c>
      <c r="B1624" s="28"/>
      <c r="C1624" s="249"/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 t="shared" si="22"/>
        <v>43</v>
      </c>
      <c r="F1626" s="249">
        <f t="shared" si="23"/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 t="shared" si="22"/>
        <v>11</v>
      </c>
      <c r="F1627" s="249">
        <f t="shared" si="23"/>
        <v>19</v>
      </c>
      <c r="G1627" s="327"/>
      <c r="H1627" s="49">
        <v>13</v>
      </c>
      <c r="J1627" s="49">
        <v>6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 t="shared" si="22"/>
        <v>7</v>
      </c>
      <c r="F1628" s="249">
        <f t="shared" si="23"/>
        <v>68</v>
      </c>
      <c r="G1628" s="327">
        <v>1</v>
      </c>
      <c r="H1628" s="49">
        <v>22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 t="shared" si="22"/>
        <v>133</v>
      </c>
      <c r="F1630" s="249">
        <f t="shared" si="23"/>
        <v>1955</v>
      </c>
      <c r="G1630" s="327">
        <v>810</v>
      </c>
      <c r="H1630" s="49">
        <v>1145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 t="shared" si="22"/>
        <v>12</v>
      </c>
      <c r="F1631" s="249">
        <f t="shared" si="23"/>
        <v>13</v>
      </c>
      <c r="G1631" s="327"/>
      <c r="H1631" s="49">
        <v>13</v>
      </c>
    </row>
    <row r="1632" spans="1:10" s="49" customFormat="1" ht="18">
      <c r="A1632" s="264" t="s">
        <v>3461</v>
      </c>
      <c r="B1632" s="28"/>
      <c r="C1632" s="249"/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 t="shared" si="22"/>
        <v>56</v>
      </c>
      <c r="F1634" s="249">
        <f t="shared" si="23"/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3518</v>
      </c>
      <c r="B1635" s="28"/>
      <c r="C1635" s="249"/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 t="shared" si="22"/>
        <v>23</v>
      </c>
      <c r="F1636" s="249">
        <f t="shared" si="23"/>
        <v>383</v>
      </c>
      <c r="G1636" s="327"/>
      <c r="H1636" s="49">
        <v>310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 t="shared" si="22"/>
        <v>1</v>
      </c>
      <c r="F1637" s="249">
        <f t="shared" si="23"/>
        <v>44</v>
      </c>
      <c r="G1637" s="327"/>
      <c r="I1637" s="49">
        <v>20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 t="shared" si="22"/>
        <v>9</v>
      </c>
      <c r="F1638" s="249">
        <f t="shared" si="23"/>
        <v>13</v>
      </c>
      <c r="G1638" s="327"/>
      <c r="H1638" s="49">
        <v>13</v>
      </c>
    </row>
    <row r="1639" spans="1:10" s="49" customFormat="1" ht="18">
      <c r="A1639" s="264" t="s">
        <v>3272</v>
      </c>
      <c r="B1639" s="28"/>
      <c r="C1639" s="249"/>
      <c r="D1639" s="314" t="s">
        <v>129</v>
      </c>
      <c r="E1639" s="49">
        <f t="shared" si="22"/>
        <v>0</v>
      </c>
      <c r="F1639" s="249">
        <f t="shared" si="23"/>
        <v>6</v>
      </c>
      <c r="G1639" s="327"/>
      <c r="J1639" s="49">
        <v>6</v>
      </c>
    </row>
    <row r="1640" spans="1:10" s="49" customFormat="1" ht="18">
      <c r="A1640" s="264" t="s">
        <v>3530</v>
      </c>
      <c r="B1640" s="28"/>
      <c r="C1640" s="249"/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3336</v>
      </c>
      <c r="B1641" s="28"/>
      <c r="C1641" s="249"/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 t="shared" si="22"/>
        <v>1</v>
      </c>
      <c r="F1642" s="249">
        <f t="shared" si="23"/>
        <v>237</v>
      </c>
      <c r="G1642" s="327">
        <v>156</v>
      </c>
      <c r="H1642" s="49">
        <v>15</v>
      </c>
      <c r="I1642" s="49">
        <v>12</v>
      </c>
      <c r="J1642" s="49">
        <v>54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3257</v>
      </c>
      <c r="B1644" s="28"/>
      <c r="C1644" s="249"/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2662</v>
      </c>
      <c r="B1645" s="28"/>
      <c r="C1645" s="249"/>
      <c r="D1645" s="314" t="s">
        <v>129</v>
      </c>
      <c r="E1645" s="49">
        <f t="shared" si="22"/>
        <v>0</v>
      </c>
      <c r="F1645" s="249">
        <f t="shared" si="23"/>
        <v>31</v>
      </c>
      <c r="G1645" s="327"/>
      <c r="I1645" s="49">
        <v>1</v>
      </c>
      <c r="J1645" s="49">
        <v>30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3320</v>
      </c>
      <c r="B1649" s="28"/>
      <c r="C1649" s="249"/>
      <c r="D1649" s="314" t="s">
        <v>129</v>
      </c>
      <c r="E1649" s="49">
        <f t="shared" si="24"/>
        <v>0</v>
      </c>
      <c r="F1649" s="249">
        <f t="shared" si="25"/>
        <v>5</v>
      </c>
      <c r="G1649" s="327"/>
      <c r="H1649" s="49">
        <v>5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 t="shared" si="24"/>
        <v>0</v>
      </c>
      <c r="F1653" s="249">
        <f t="shared" si="25"/>
        <v>30</v>
      </c>
      <c r="G1653" s="327"/>
      <c r="H1653" s="49">
        <v>4</v>
      </c>
      <c r="I1653" s="49">
        <v>8</v>
      </c>
      <c r="J1653" s="49">
        <v>18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 t="shared" si="24"/>
        <v>0</v>
      </c>
      <c r="F1655" s="249">
        <f t="shared" si="25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 t="shared" si="24"/>
        <v>1</v>
      </c>
      <c r="F1656" s="249">
        <f t="shared" si="25"/>
        <v>0</v>
      </c>
      <c r="G1656" s="327"/>
      <c r="K1656" s="174"/>
    </row>
    <row r="1657" spans="1:11" s="49" customFormat="1" ht="18">
      <c r="A1657" s="264" t="s">
        <v>3317</v>
      </c>
      <c r="B1657" s="241"/>
      <c r="C1657" s="249"/>
      <c r="D1657" s="314" t="s">
        <v>129</v>
      </c>
      <c r="E1657" s="49">
        <f t="shared" si="24"/>
        <v>0</v>
      </c>
      <c r="F1657" s="249">
        <f t="shared" si="25"/>
        <v>0</v>
      </c>
      <c r="G1657" s="327"/>
      <c r="K1657" s="174"/>
    </row>
    <row r="1658" spans="1:11" s="49" customFormat="1" ht="18">
      <c r="A1658" s="264" t="s">
        <v>3293</v>
      </c>
      <c r="B1658" s="28"/>
      <c r="C1658" s="249"/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3129</v>
      </c>
      <c r="B1659" s="28"/>
      <c r="C1659" s="249"/>
      <c r="D1659" s="1" t="s">
        <v>131</v>
      </c>
      <c r="E1659" s="49">
        <f t="shared" si="24"/>
        <v>3</v>
      </c>
      <c r="F1659" s="249">
        <f t="shared" si="25"/>
        <v>3</v>
      </c>
      <c r="G1659" s="327"/>
      <c r="H1659" s="49">
        <v>3</v>
      </c>
    </row>
    <row r="1660" spans="1:11" s="49" customFormat="1" ht="18">
      <c r="A1660" s="264" t="s">
        <v>3448</v>
      </c>
      <c r="B1660" s="503"/>
      <c r="C1660" s="249"/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 t="shared" si="24"/>
        <v>0</v>
      </c>
      <c r="F1661" s="249">
        <f t="shared" si="25"/>
        <v>0</v>
      </c>
      <c r="G1661" s="327"/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 t="shared" si="24"/>
        <v>1</v>
      </c>
      <c r="F1662" s="249">
        <f t="shared" si="25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49"/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 t="shared" si="24"/>
        <v>13</v>
      </c>
      <c r="F1666" s="249">
        <f t="shared" si="25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3395</v>
      </c>
      <c r="B1667" s="241"/>
      <c r="C1667" s="249"/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3107</v>
      </c>
      <c r="B1668" s="28"/>
      <c r="C1668" s="249"/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 t="shared" si="24"/>
        <v>0</v>
      </c>
      <c r="F1669" s="249">
        <f t="shared" si="25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 t="shared" si="24"/>
        <v>23</v>
      </c>
      <c r="F1670" s="249">
        <f t="shared" si="25"/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2664</v>
      </c>
      <c r="B1671" s="28"/>
      <c r="C1671" s="249"/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3536</v>
      </c>
      <c r="B1674" s="28"/>
      <c r="C1674" s="249"/>
      <c r="D1674" s="314" t="s">
        <v>129</v>
      </c>
      <c r="E1674" s="49">
        <f t="shared" si="24"/>
        <v>0</v>
      </c>
      <c r="F1674" s="249">
        <f t="shared" si="25"/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2669</v>
      </c>
      <c r="B1675" s="28"/>
      <c r="C1675" s="249"/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 t="shared" si="24"/>
        <v>2</v>
      </c>
      <c r="F1676" s="249">
        <f t="shared" si="25"/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 t="shared" si="24"/>
        <v>1</v>
      </c>
      <c r="F1677" s="249">
        <f t="shared" si="25"/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 t="shared" si="24"/>
        <v>25</v>
      </c>
      <c r="F1678" s="249">
        <f t="shared" si="25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 t="shared" si="24"/>
        <v>2</v>
      </c>
      <c r="F1679" s="249">
        <f t="shared" si="25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3391</v>
      </c>
      <c r="B1681" s="28"/>
      <c r="C1681" s="249"/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3360</v>
      </c>
      <c r="B1682" s="241"/>
      <c r="C1682" s="249"/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 t="shared" si="24"/>
        <v>86</v>
      </c>
      <c r="F1683" s="249">
        <f t="shared" si="25"/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3111</v>
      </c>
      <c r="B1684" s="28"/>
      <c r="C1684" s="249"/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49"/>
      <c r="D1686" s="314" t="s">
        <v>130</v>
      </c>
      <c r="E1686" s="49">
        <f t="shared" si="24"/>
        <v>19</v>
      </c>
      <c r="F1686" s="249">
        <f t="shared" si="25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3338</v>
      </c>
      <c r="B1687" s="28"/>
      <c r="C1687" s="249"/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 t="shared" si="24"/>
        <v>25</v>
      </c>
      <c r="F1688" s="249">
        <f t="shared" si="25"/>
        <v>202</v>
      </c>
      <c r="G1688" s="327">
        <v>6</v>
      </c>
      <c r="H1688" s="49">
        <v>170</v>
      </c>
      <c r="I1688" s="49">
        <v>26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 t="shared" si="24"/>
        <v>5</v>
      </c>
      <c r="F1690" s="249">
        <f t="shared" si="25"/>
        <v>94</v>
      </c>
      <c r="G1690" s="327"/>
      <c r="H1690" s="49">
        <v>79</v>
      </c>
      <c r="I1690" s="49">
        <v>3</v>
      </c>
      <c r="J1690" s="49">
        <v>12</v>
      </c>
    </row>
    <row r="1691" spans="1:11" s="49" customFormat="1" ht="18">
      <c r="A1691" s="264" t="s">
        <v>3304</v>
      </c>
      <c r="B1691" s="28"/>
      <c r="C1691" s="249"/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3188</v>
      </c>
      <c r="B1692" s="28"/>
      <c r="C1692" s="249"/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 t="shared" si="24"/>
        <v>1</v>
      </c>
      <c r="F1694" s="249">
        <f t="shared" si="25"/>
        <v>9</v>
      </c>
      <c r="G1694" s="327"/>
      <c r="I1694" s="49">
        <v>9</v>
      </c>
    </row>
    <row r="1695" spans="1:11" s="49" customFormat="1" ht="18">
      <c r="A1695" s="264" t="s">
        <v>3389</v>
      </c>
      <c r="B1695" s="28"/>
      <c r="C1695" s="249"/>
      <c r="D1695" s="314" t="s">
        <v>129</v>
      </c>
      <c r="E1695" s="49">
        <f t="shared" si="24"/>
        <v>0</v>
      </c>
      <c r="F1695" s="249">
        <f t="shared" si="25"/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 t="shared" si="24"/>
        <v>9</v>
      </c>
      <c r="F1696" s="249">
        <f t="shared" si="25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3271</v>
      </c>
      <c r="B1697" s="28"/>
      <c r="C1697" s="249"/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3341</v>
      </c>
      <c r="B1698" s="503"/>
      <c r="C1698" s="249"/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3241</v>
      </c>
      <c r="B1699" s="28"/>
      <c r="C1699" s="249"/>
      <c r="D1699" s="314" t="s">
        <v>130</v>
      </c>
      <c r="E1699" s="49">
        <f t="shared" si="24"/>
        <v>0</v>
      </c>
      <c r="F1699" s="249">
        <f t="shared" si="25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 t="shared" si="24"/>
        <v>1</v>
      </c>
      <c r="F1700" s="249">
        <f t="shared" si="25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 t="shared" si="24"/>
        <v>1</v>
      </c>
      <c r="F1701" s="249">
        <f t="shared" si="25"/>
        <v>55</v>
      </c>
      <c r="G1701" s="327"/>
      <c r="H1701" s="49">
        <v>55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 t="shared" si="24"/>
        <v>10</v>
      </c>
      <c r="F1702" s="249">
        <f t="shared" si="25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3547</v>
      </c>
      <c r="B1703" s="28"/>
      <c r="C1703" s="249"/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 t="shared" si="24"/>
        <v>0</v>
      </c>
      <c r="F1704" s="249">
        <f t="shared" si="25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 t="shared" si="24"/>
        <v>0</v>
      </c>
      <c r="F1707" s="249">
        <f t="shared" si="25"/>
        <v>71</v>
      </c>
      <c r="G1707" s="327"/>
      <c r="I1707" s="49">
        <v>35</v>
      </c>
      <c r="J1707" s="49">
        <v>36</v>
      </c>
    </row>
    <row r="1708" spans="1:11" s="49" customFormat="1" ht="18">
      <c r="A1708" s="264" t="s">
        <v>3191</v>
      </c>
      <c r="B1708" s="28"/>
      <c r="C1708" s="249"/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 t="shared" si="24"/>
        <v>0</v>
      </c>
      <c r="F1709" s="249">
        <f t="shared" si="25"/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3510</v>
      </c>
      <c r="B1710" s="28"/>
      <c r="C1710" s="249"/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9"/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3114</v>
      </c>
      <c r="B1714" s="241"/>
      <c r="C1714" s="249"/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3423</v>
      </c>
      <c r="B1716" s="28"/>
      <c r="C1716" s="249"/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3392</v>
      </c>
      <c r="B1717" s="28"/>
      <c r="C1717" s="249"/>
      <c r="D1717" s="314" t="s">
        <v>129</v>
      </c>
      <c r="E1717" s="49">
        <f t="shared" si="26"/>
        <v>0</v>
      </c>
      <c r="F1717" s="249">
        <f t="shared" si="27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 t="shared" si="26"/>
        <v>2</v>
      </c>
      <c r="F1718" s="249">
        <f t="shared" si="27"/>
        <v>353</v>
      </c>
      <c r="G1718" s="327">
        <v>105</v>
      </c>
      <c r="H1718" s="49">
        <v>51</v>
      </c>
      <c r="I1718" s="49">
        <v>83</v>
      </c>
      <c r="J1718" s="49">
        <v>114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3546</v>
      </c>
      <c r="B1720" s="241"/>
      <c r="C1720" s="249"/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3120</v>
      </c>
      <c r="B1722" s="28"/>
      <c r="C1722" s="249"/>
      <c r="D1722" s="314" t="s">
        <v>129</v>
      </c>
      <c r="E1722" s="49">
        <f t="shared" si="26"/>
        <v>0</v>
      </c>
      <c r="F1722" s="249">
        <f t="shared" si="27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 t="shared" si="26"/>
        <v>35</v>
      </c>
      <c r="F1723" s="249">
        <f t="shared" si="27"/>
        <v>293</v>
      </c>
      <c r="G1723" s="327">
        <v>17</v>
      </c>
      <c r="H1723" s="49">
        <v>265</v>
      </c>
      <c r="I1723" s="49">
        <v>3</v>
      </c>
      <c r="J1723" s="49">
        <v>8</v>
      </c>
    </row>
    <row r="1724" spans="1:10" s="49" customFormat="1" ht="18">
      <c r="A1724" s="264" t="s">
        <v>3306</v>
      </c>
      <c r="B1724" s="28"/>
      <c r="C1724" s="249"/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2658</v>
      </c>
      <c r="B1726" s="241"/>
      <c r="C1726" s="249"/>
      <c r="D1726" s="314" t="s">
        <v>129</v>
      </c>
      <c r="E1726" s="49">
        <f t="shared" si="26"/>
        <v>0</v>
      </c>
      <c r="F1726" s="249">
        <f t="shared" si="27"/>
        <v>0</v>
      </c>
      <c r="G1726" s="327"/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 t="shared" si="26"/>
        <v>2</v>
      </c>
      <c r="F1727" s="249">
        <f t="shared" si="27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3243</v>
      </c>
      <c r="B1728" s="28"/>
      <c r="C1728" s="249"/>
      <c r="D1728" s="314" t="s">
        <v>129</v>
      </c>
      <c r="E1728" s="49">
        <f t="shared" si="26"/>
        <v>0</v>
      </c>
      <c r="F1728" s="249">
        <f t="shared" si="27"/>
        <v>4</v>
      </c>
      <c r="G1728" s="327"/>
      <c r="I1728" s="49">
        <v>4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 t="shared" si="26"/>
        <v>14</v>
      </c>
      <c r="F1729" s="249">
        <f t="shared" si="27"/>
        <v>69</v>
      </c>
      <c r="G1729" s="327"/>
      <c r="H1729" s="49">
        <v>35</v>
      </c>
      <c r="I1729" s="49">
        <v>34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3500</v>
      </c>
      <c r="B1731" s="503"/>
      <c r="C1731" s="249"/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 t="shared" si="26"/>
        <v>0</v>
      </c>
      <c r="F1732" s="249">
        <f t="shared" si="27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 t="shared" si="26"/>
        <v>0</v>
      </c>
      <c r="F1733" s="249">
        <f t="shared" si="27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3433</v>
      </c>
      <c r="B1735" s="241"/>
      <c r="C1735" s="249"/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 t="shared" si="26"/>
        <v>3</v>
      </c>
      <c r="F1737" s="249">
        <f t="shared" si="27"/>
        <v>44</v>
      </c>
      <c r="G1737" s="327"/>
      <c r="I1737" s="49">
        <v>44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9"/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9"/>
      <c r="D1740" s="314" t="s">
        <v>135</v>
      </c>
      <c r="E1740" s="49">
        <f t="shared" si="26"/>
        <v>7</v>
      </c>
      <c r="F1740" s="249">
        <f t="shared" si="27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 t="shared" si="26"/>
        <v>14</v>
      </c>
      <c r="F1741" s="249">
        <f t="shared" si="27"/>
        <v>109</v>
      </c>
      <c r="G1741" s="327">
        <v>37</v>
      </c>
      <c r="H1741" s="49">
        <v>61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 t="shared" si="26"/>
        <v>1</v>
      </c>
      <c r="F1742" s="249">
        <f t="shared" si="27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 t="shared" si="26"/>
        <v>9</v>
      </c>
      <c r="F1744" s="249">
        <f t="shared" si="27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 t="shared" si="26"/>
        <v>27</v>
      </c>
      <c r="F1746" s="249">
        <f t="shared" si="27"/>
        <v>290</v>
      </c>
      <c r="G1746" s="327">
        <v>16</v>
      </c>
      <c r="H1746" s="49">
        <v>204</v>
      </c>
      <c r="I1746" s="49">
        <v>50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 t="shared" si="26"/>
        <v>8</v>
      </c>
      <c r="F1747" s="249">
        <f t="shared" si="27"/>
        <v>60</v>
      </c>
      <c r="G1747" s="327"/>
      <c r="H1747" s="49">
        <v>57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 t="shared" si="26"/>
        <v>4</v>
      </c>
      <c r="F1748" s="249">
        <f t="shared" si="27"/>
        <v>3</v>
      </c>
      <c r="G1748" s="327"/>
      <c r="I1748" s="49">
        <v>3</v>
      </c>
    </row>
    <row r="1749" spans="1:11" s="49" customFormat="1" ht="18">
      <c r="A1749" s="264" t="s">
        <v>3475</v>
      </c>
      <c r="B1749" s="241"/>
      <c r="C1749" s="249"/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3378</v>
      </c>
      <c r="B1750" s="28"/>
      <c r="C1750" s="249"/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 t="shared" si="26"/>
        <v>13</v>
      </c>
      <c r="F1752" s="249">
        <f t="shared" si="27"/>
        <v>77</v>
      </c>
      <c r="G1752" s="327"/>
      <c r="H1752" s="49">
        <v>77</v>
      </c>
    </row>
    <row r="1753" spans="1:11" s="49" customFormat="1" ht="18">
      <c r="A1753" s="264" t="s">
        <v>3112</v>
      </c>
      <c r="B1753" s="28"/>
      <c r="C1753" s="249"/>
      <c r="D1753" s="314" t="s">
        <v>130</v>
      </c>
      <c r="E1753" s="49">
        <f t="shared" si="26"/>
        <v>11</v>
      </c>
      <c r="F1753" s="249">
        <f t="shared" si="27"/>
        <v>3</v>
      </c>
      <c r="G1753" s="327"/>
      <c r="I1753" s="49">
        <v>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 t="shared" si="26"/>
        <v>7</v>
      </c>
      <c r="F1754" s="249">
        <f t="shared" si="27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9"/>
      <c r="D1755" s="314" t="s">
        <v>132</v>
      </c>
      <c r="E1755" s="49">
        <f t="shared" si="26"/>
        <v>0</v>
      </c>
      <c r="F1755" s="249">
        <f t="shared" si="27"/>
        <v>3</v>
      </c>
      <c r="G1755" s="327"/>
      <c r="I1755" s="49">
        <v>2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 t="shared" si="26"/>
        <v>0</v>
      </c>
      <c r="F1757" s="249">
        <f t="shared" si="27"/>
        <v>7</v>
      </c>
      <c r="G1757" s="327"/>
      <c r="I1757" s="49">
        <v>7</v>
      </c>
    </row>
    <row r="1758" spans="1:11" s="49" customFormat="1" ht="18">
      <c r="A1758" s="264" t="s">
        <v>3109</v>
      </c>
      <c r="B1758" s="28"/>
      <c r="C1758" s="249"/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 t="shared" si="26"/>
        <v>0</v>
      </c>
      <c r="F1759" s="249">
        <f t="shared" si="27"/>
        <v>10</v>
      </c>
      <c r="G1759" s="327"/>
      <c r="I1759" s="49">
        <v>10</v>
      </c>
    </row>
    <row r="1760" spans="1:11" s="49" customFormat="1" ht="18">
      <c r="A1760" s="264" t="s">
        <v>3278</v>
      </c>
      <c r="B1760" s="28"/>
      <c r="C1760" s="249"/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 t="shared" si="26"/>
        <v>61</v>
      </c>
      <c r="F1762" s="249">
        <f t="shared" si="27"/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3"/>
      <c r="C1765" s="249"/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 t="shared" si="26"/>
        <v>13</v>
      </c>
      <c r="F1768" s="249">
        <f t="shared" si="27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 t="shared" si="26"/>
        <v>1</v>
      </c>
      <c r="F1769" s="249">
        <f t="shared" si="27"/>
        <v>0</v>
      </c>
      <c r="G1769" s="327"/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 t="shared" si="26"/>
        <v>5</v>
      </c>
      <c r="F1771" s="249">
        <f t="shared" si="27"/>
        <v>361</v>
      </c>
      <c r="G1771" s="327">
        <v>145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 t="shared" si="26"/>
        <v>0</v>
      </c>
      <c r="F1772" s="249">
        <f t="shared" si="27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3489</v>
      </c>
      <c r="B1773" s="28"/>
      <c r="C1773" s="249"/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 t="shared" si="26"/>
        <v>29</v>
      </c>
      <c r="F1774" s="249">
        <f t="shared" si="27"/>
        <v>290</v>
      </c>
      <c r="G1774" s="327">
        <v>18</v>
      </c>
      <c r="H1774" s="49">
        <v>106</v>
      </c>
      <c r="I1774" s="49">
        <v>158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 t="shared" si="28"/>
        <v>17</v>
      </c>
      <c r="F1776" s="249">
        <f t="shared" ref="F1776:F1839" si="29">SUM(G1776:K1776)</f>
        <v>153</v>
      </c>
      <c r="G1776" s="327">
        <v>9</v>
      </c>
      <c r="H1776" s="49">
        <v>144</v>
      </c>
    </row>
    <row r="1777" spans="1:11" s="49" customFormat="1" ht="18">
      <c r="A1777" s="264" t="s">
        <v>3458</v>
      </c>
      <c r="B1777" s="28"/>
      <c r="C1777" s="249"/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 t="shared" si="28"/>
        <v>1</v>
      </c>
      <c r="F1778" s="249">
        <f t="shared" si="29"/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 t="shared" si="28"/>
        <v>0</v>
      </c>
      <c r="F1780" s="249">
        <f t="shared" si="29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3483</v>
      </c>
      <c r="B1781" s="28"/>
      <c r="C1781" s="249"/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28"/>
        <v>7</v>
      </c>
      <c r="F1783" s="249">
        <f t="shared" si="29"/>
        <v>12</v>
      </c>
      <c r="G1783" s="327"/>
      <c r="J1783" s="49">
        <v>12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 t="shared" si="28"/>
        <v>0</v>
      </c>
      <c r="F1784" s="249">
        <f t="shared" si="29"/>
        <v>0</v>
      </c>
      <c r="G1784" s="327"/>
    </row>
    <row r="1785" spans="1:11" s="49" customFormat="1" ht="18">
      <c r="A1785" s="264" t="s">
        <v>3269</v>
      </c>
      <c r="B1785" s="28"/>
      <c r="C1785" s="249"/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 t="shared" si="28"/>
        <v>4</v>
      </c>
      <c r="F1786" s="249">
        <f t="shared" si="29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 t="shared" si="28"/>
        <v>2</v>
      </c>
      <c r="F1789" s="249">
        <f t="shared" si="29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 t="shared" si="28"/>
        <v>5</v>
      </c>
      <c r="F1791" s="249">
        <f t="shared" si="29"/>
        <v>33</v>
      </c>
      <c r="G1791" s="327"/>
      <c r="H1791" s="49">
        <v>10</v>
      </c>
      <c r="I1791" s="49">
        <v>17</v>
      </c>
      <c r="J1791" s="49">
        <v>6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 t="shared" si="28"/>
        <v>3</v>
      </c>
      <c r="F1792" s="249">
        <f t="shared" si="29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 t="shared" si="28"/>
        <v>7</v>
      </c>
      <c r="F1794" s="249">
        <f t="shared" si="29"/>
        <v>170</v>
      </c>
      <c r="G1794" s="327">
        <v>6</v>
      </c>
      <c r="H1794" s="49">
        <v>131</v>
      </c>
      <c r="I1794" s="49">
        <v>30</v>
      </c>
      <c r="J1794" s="49">
        <v>3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 t="shared" si="28"/>
        <v>22</v>
      </c>
      <c r="F1795" s="249">
        <f t="shared" si="29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 t="shared" si="28"/>
        <v>48</v>
      </c>
      <c r="F1796" s="249">
        <f t="shared" si="29"/>
        <v>114</v>
      </c>
      <c r="G1796" s="327"/>
      <c r="H1796" s="49">
        <v>59</v>
      </c>
      <c r="I1796" s="49">
        <v>42</v>
      </c>
      <c r="J1796" s="49">
        <v>13</v>
      </c>
    </row>
    <row r="1797" spans="1:10" s="49" customFormat="1" ht="18">
      <c r="A1797" s="264" t="s">
        <v>3455</v>
      </c>
      <c r="B1797" s="28"/>
      <c r="C1797" s="249"/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 t="shared" si="28"/>
        <v>0</v>
      </c>
      <c r="F1799" s="249">
        <f t="shared" si="29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 t="shared" si="28"/>
        <v>9</v>
      </c>
      <c r="F1801" s="249">
        <f t="shared" si="29"/>
        <v>46</v>
      </c>
      <c r="G1801" s="327">
        <v>13</v>
      </c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 t="shared" si="28"/>
        <v>0</v>
      </c>
      <c r="F1803" s="249">
        <f t="shared" si="29"/>
        <v>7</v>
      </c>
      <c r="G1803" s="327"/>
      <c r="H1803" s="49">
        <v>7</v>
      </c>
    </row>
    <row r="1804" spans="1:10" s="49" customFormat="1" ht="18">
      <c r="A1804" s="264" t="s">
        <v>3322</v>
      </c>
      <c r="B1804" s="241"/>
      <c r="C1804" s="249"/>
      <c r="D1804" s="314" t="s">
        <v>130</v>
      </c>
      <c r="E1804" s="49">
        <f t="shared" si="28"/>
        <v>2</v>
      </c>
      <c r="F1804" s="249">
        <f t="shared" si="29"/>
        <v>20</v>
      </c>
      <c r="G1804" s="327"/>
      <c r="I1804" s="49">
        <v>11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 t="shared" si="28"/>
        <v>40</v>
      </c>
      <c r="F1805" s="249">
        <f t="shared" si="29"/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 t="shared" si="28"/>
        <v>29</v>
      </c>
      <c r="F1806" s="249">
        <f t="shared" si="29"/>
        <v>90</v>
      </c>
      <c r="G1806" s="327"/>
      <c r="H1806" s="49">
        <v>31</v>
      </c>
      <c r="I1806" s="49">
        <v>59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 t="shared" si="28"/>
        <v>0</v>
      </c>
      <c r="F1807" s="249">
        <f t="shared" si="29"/>
        <v>15</v>
      </c>
      <c r="G1807" s="327"/>
      <c r="I1807" s="49">
        <v>15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3504</v>
      </c>
      <c r="B1809" s="28"/>
      <c r="C1809" s="249"/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3509</v>
      </c>
      <c r="B1810" s="241"/>
      <c r="C1810" s="249"/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3240</v>
      </c>
      <c r="B1812" s="28"/>
      <c r="C1812" s="249"/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3138</v>
      </c>
      <c r="B1813" s="28"/>
      <c r="C1813" s="249"/>
      <c r="D1813" s="314" t="s">
        <v>137</v>
      </c>
      <c r="E1813" s="49">
        <f t="shared" si="28"/>
        <v>46</v>
      </c>
      <c r="F1813" s="249">
        <f t="shared" si="29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3439</v>
      </c>
      <c r="B1814" s="28"/>
      <c r="C1814" s="249"/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3326</v>
      </c>
      <c r="B1816" s="241"/>
      <c r="C1816" s="249"/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3387</v>
      </c>
      <c r="B1818" s="28"/>
      <c r="C1818" s="249"/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 t="shared" si="28"/>
        <v>2</v>
      </c>
      <c r="F1819" s="249">
        <f t="shared" si="29"/>
        <v>22</v>
      </c>
      <c r="G1819" s="327"/>
      <c r="I1819" s="49">
        <v>22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 t="shared" si="28"/>
        <v>9</v>
      </c>
      <c r="F1820" s="249">
        <f t="shared" si="29"/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 t="shared" si="28"/>
        <v>5</v>
      </c>
      <c r="F1822" s="249">
        <f t="shared" si="29"/>
        <v>134</v>
      </c>
      <c r="G1822" s="327">
        <v>24</v>
      </c>
      <c r="H1822" s="49">
        <v>110</v>
      </c>
    </row>
    <row r="1823" spans="1:10" s="49" customFormat="1" ht="18">
      <c r="A1823" s="264" t="s">
        <v>3442</v>
      </c>
      <c r="B1823" s="28"/>
      <c r="C1823" s="249"/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28"/>
        <v>2</v>
      </c>
      <c r="F1824" s="249">
        <f t="shared" si="29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3353</v>
      </c>
      <c r="B1825" s="28"/>
      <c r="C1825" s="249"/>
      <c r="D1825" s="314" t="s">
        <v>129</v>
      </c>
      <c r="E1825" s="49">
        <f t="shared" si="28"/>
        <v>0</v>
      </c>
      <c r="F1825" s="249">
        <f t="shared" si="29"/>
        <v>49</v>
      </c>
      <c r="G1825" s="327"/>
      <c r="I1825" s="49">
        <v>49</v>
      </c>
    </row>
    <row r="1826" spans="1:10" s="49" customFormat="1" ht="18">
      <c r="A1826" s="264" t="s">
        <v>3190</v>
      </c>
      <c r="B1826" s="28"/>
      <c r="C1826" s="249"/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3342</v>
      </c>
      <c r="B1828" s="28"/>
      <c r="C1828" s="249"/>
      <c r="D1828" s="314" t="s">
        <v>129</v>
      </c>
      <c r="E1828" s="49">
        <f t="shared" si="28"/>
        <v>0</v>
      </c>
      <c r="F1828" s="249">
        <f t="shared" si="29"/>
        <v>44</v>
      </c>
      <c r="G1828" s="327"/>
      <c r="I1828" s="49">
        <v>44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 t="shared" si="28"/>
        <v>29</v>
      </c>
      <c r="F1829" s="249">
        <f t="shared" si="29"/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3382</v>
      </c>
      <c r="B1830" s="28"/>
      <c r="C1830" s="249"/>
      <c r="D1830" s="314" t="s">
        <v>129</v>
      </c>
      <c r="E1830" s="49">
        <f t="shared" si="28"/>
        <v>0</v>
      </c>
      <c r="F1830" s="249">
        <f t="shared" si="29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 t="shared" si="28"/>
        <v>9</v>
      </c>
      <c r="F1831" s="249">
        <f t="shared" si="29"/>
        <v>129</v>
      </c>
      <c r="G1831" s="327">
        <v>57</v>
      </c>
      <c r="H1831" s="49">
        <v>27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 t="shared" si="28"/>
        <v>25</v>
      </c>
      <c r="F1832" s="249">
        <f t="shared" si="29"/>
        <v>93</v>
      </c>
      <c r="G1832" s="327">
        <v>19</v>
      </c>
      <c r="H1832" s="49">
        <v>70</v>
      </c>
      <c r="I1832" s="49">
        <v>4</v>
      </c>
    </row>
    <row r="1833" spans="1:10" s="49" customFormat="1" ht="18">
      <c r="A1833" s="264" t="s">
        <v>3508</v>
      </c>
      <c r="B1833" s="28"/>
      <c r="C1833" s="249"/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3116</v>
      </c>
      <c r="B1834" s="28"/>
      <c r="C1834" s="249"/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 t="shared" si="28"/>
        <v>85</v>
      </c>
      <c r="F1835" s="249">
        <f t="shared" si="29"/>
        <v>102</v>
      </c>
      <c r="G1835" s="327"/>
      <c r="H1835" s="49">
        <v>40</v>
      </c>
      <c r="I1835" s="49">
        <v>26</v>
      </c>
      <c r="J1835" s="49">
        <v>36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 t="shared" si="28"/>
        <v>9</v>
      </c>
      <c r="F1836" s="249">
        <f t="shared" si="29"/>
        <v>163</v>
      </c>
      <c r="G1836" s="327">
        <v>88</v>
      </c>
      <c r="H1836" s="49">
        <v>9</v>
      </c>
      <c r="I1836" s="49">
        <v>4</v>
      </c>
      <c r="J1836" s="49">
        <v>62</v>
      </c>
    </row>
    <row r="1837" spans="1:10" s="49" customFormat="1" ht="18">
      <c r="A1837" s="264" t="s">
        <v>3370</v>
      </c>
      <c r="B1837" s="241"/>
      <c r="C1837" s="249"/>
      <c r="D1837" s="314" t="s">
        <v>129</v>
      </c>
      <c r="E1837" s="49">
        <f t="shared" si="28"/>
        <v>1</v>
      </c>
      <c r="F1837" s="249">
        <f t="shared" si="29"/>
        <v>0</v>
      </c>
      <c r="G1837" s="327"/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3296</v>
      </c>
      <c r="B1839" s="503"/>
      <c r="C1839" s="249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 t="shared" si="30"/>
        <v>34</v>
      </c>
      <c r="F1841" s="249">
        <f t="shared" si="31"/>
        <v>199</v>
      </c>
      <c r="G1841" s="327">
        <v>78</v>
      </c>
      <c r="H1841" s="49">
        <v>28</v>
      </c>
      <c r="I1841" s="49">
        <v>93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 t="shared" si="30"/>
        <v>5</v>
      </c>
      <c r="F1843" s="249">
        <f t="shared" si="31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 t="shared" si="30"/>
        <v>4</v>
      </c>
      <c r="F1844" s="249">
        <f t="shared" si="31"/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 t="shared" si="30"/>
        <v>117</v>
      </c>
      <c r="F1845" s="249">
        <f t="shared" si="31"/>
        <v>627</v>
      </c>
      <c r="G1845" s="327">
        <v>210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 t="shared" si="30"/>
        <v>6</v>
      </c>
      <c r="F1846" s="249">
        <f t="shared" si="31"/>
        <v>9</v>
      </c>
      <c r="G1846" s="327"/>
      <c r="I1846" s="49">
        <v>5</v>
      </c>
      <c r="J1846" s="49">
        <v>4</v>
      </c>
    </row>
    <row r="1847" spans="1:11" s="49" customFormat="1" ht="18">
      <c r="A1847" s="264" t="s">
        <v>3456</v>
      </c>
      <c r="B1847" s="28"/>
      <c r="C1847" s="249"/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 t="shared" si="30"/>
        <v>1</v>
      </c>
      <c r="F1849" s="249">
        <f t="shared" si="31"/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3133</v>
      </c>
      <c r="B1851" s="28"/>
      <c r="C1851" s="249"/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 t="shared" si="30"/>
        <v>34</v>
      </c>
      <c r="F1852" s="249">
        <f t="shared" si="31"/>
        <v>131</v>
      </c>
      <c r="G1852" s="327"/>
      <c r="H1852" s="49">
        <v>68</v>
      </c>
      <c r="I1852" s="49">
        <v>25</v>
      </c>
      <c r="J1852" s="49">
        <v>38</v>
      </c>
    </row>
    <row r="1853" spans="1:11" s="49" customFormat="1" ht="18">
      <c r="A1853" s="264" t="s">
        <v>3118</v>
      </c>
      <c r="B1853" s="28"/>
      <c r="C1853" s="249"/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 t="shared" si="30"/>
        <v>16</v>
      </c>
      <c r="F1854" s="249">
        <f t="shared" si="31"/>
        <v>75</v>
      </c>
      <c r="G1854" s="327">
        <v>38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3"/>
      <c r="C1856" s="249"/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 t="shared" si="30"/>
        <v>94</v>
      </c>
      <c r="F1857" s="249">
        <f t="shared" si="31"/>
        <v>703</v>
      </c>
      <c r="G1857" s="327">
        <v>145</v>
      </c>
      <c r="H1857" s="49">
        <v>538</v>
      </c>
      <c r="J1857" s="49">
        <v>20</v>
      </c>
    </row>
    <row r="1858" spans="1:11" s="49" customFormat="1" ht="18">
      <c r="A1858" s="264" t="s">
        <v>3309</v>
      </c>
      <c r="B1858" s="28"/>
      <c r="C1858" s="249"/>
      <c r="D1858" s="314" t="s">
        <v>129</v>
      </c>
      <c r="E1858" s="49">
        <f t="shared" si="30"/>
        <v>1</v>
      </c>
      <c r="F1858" s="249">
        <f t="shared" si="31"/>
        <v>7</v>
      </c>
      <c r="G1858" s="327"/>
      <c r="I1858" s="49">
        <v>7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 t="shared" si="30"/>
        <v>24</v>
      </c>
      <c r="F1859" s="249">
        <f t="shared" si="31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0"/>
        <v>27</v>
      </c>
      <c r="F1860" s="249">
        <f t="shared" si="31"/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 t="shared" si="30"/>
        <v>18</v>
      </c>
      <c r="F1864" s="249">
        <f t="shared" si="31"/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9"/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 t="shared" si="30"/>
        <v>7</v>
      </c>
      <c r="F1867" s="249">
        <f t="shared" si="31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3514</v>
      </c>
      <c r="B1868" s="28"/>
      <c r="C1868" s="249"/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 t="shared" si="30"/>
        <v>6</v>
      </c>
      <c r="F1870" s="249">
        <f t="shared" si="31"/>
        <v>111</v>
      </c>
      <c r="G1870" s="327">
        <v>2</v>
      </c>
      <c r="H1870" s="49">
        <v>47</v>
      </c>
      <c r="I1870" s="49">
        <v>62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 t="shared" si="30"/>
        <v>0</v>
      </c>
      <c r="F1871" s="249">
        <f t="shared" si="31"/>
        <v>9</v>
      </c>
      <c r="G1871" s="327"/>
      <c r="I1871" s="49">
        <v>9</v>
      </c>
      <c r="K1871" s="174"/>
    </row>
    <row r="1872" spans="1:11" s="49" customFormat="1" ht="18">
      <c r="A1872" s="264" t="s">
        <v>3308</v>
      </c>
      <c r="B1872" s="28"/>
      <c r="C1872" s="249"/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 t="shared" si="30"/>
        <v>4</v>
      </c>
      <c r="F1873" s="249">
        <f t="shared" si="31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 t="shared" si="30"/>
        <v>14</v>
      </c>
      <c r="F1875" s="249">
        <f t="shared" si="31"/>
        <v>243</v>
      </c>
      <c r="G1875" s="327">
        <v>52</v>
      </c>
      <c r="H1875" s="49">
        <v>178</v>
      </c>
      <c r="I1875" s="49">
        <v>13</v>
      </c>
    </row>
    <row r="1876" spans="1:11" s="49" customFormat="1" ht="18">
      <c r="A1876" s="264" t="s">
        <v>3276</v>
      </c>
      <c r="B1876" s="28"/>
      <c r="C1876" s="249"/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3324</v>
      </c>
      <c r="B1877" s="28"/>
      <c r="C1877" s="249"/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3528</v>
      </c>
      <c r="B1878" s="28"/>
      <c r="C1878" s="249"/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3471</v>
      </c>
      <c r="B1879" s="28"/>
      <c r="C1879" s="249"/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3444</v>
      </c>
      <c r="B1880" s="28"/>
      <c r="C1880" s="249"/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3292</v>
      </c>
      <c r="B1881" s="241"/>
      <c r="C1881" s="249"/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3252</v>
      </c>
      <c r="B1882" s="28"/>
      <c r="C1882" s="249"/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0"/>
        <v>2</v>
      </c>
      <c r="F1883" s="249">
        <f t="shared" si="31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 t="shared" si="30"/>
        <v>17</v>
      </c>
      <c r="F1886" s="249">
        <f t="shared" si="31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3462</v>
      </c>
      <c r="B1887" s="28"/>
      <c r="C1887" s="249"/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 t="shared" si="30"/>
        <v>2</v>
      </c>
      <c r="F1888" s="249">
        <f t="shared" si="31"/>
        <v>205</v>
      </c>
      <c r="G1888" s="327">
        <v>19</v>
      </c>
      <c r="H1888" s="49">
        <v>152</v>
      </c>
      <c r="I1888" s="49">
        <v>11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 t="shared" si="30"/>
        <v>6</v>
      </c>
      <c r="F1889" s="249">
        <f t="shared" si="31"/>
        <v>70</v>
      </c>
      <c r="G1889" s="327">
        <v>20</v>
      </c>
      <c r="H1889" s="49">
        <v>45</v>
      </c>
      <c r="J1889" s="49">
        <v>5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 t="shared" si="30"/>
        <v>1</v>
      </c>
      <c r="F1890" s="249">
        <f t="shared" si="31"/>
        <v>66</v>
      </c>
      <c r="G1890" s="327"/>
      <c r="H1890" s="49">
        <v>5</v>
      </c>
      <c r="I1890" s="49">
        <v>32</v>
      </c>
      <c r="J1890" s="49">
        <v>29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3"/>
      <c r="C1892" s="249"/>
      <c r="D1892" s="314" t="s">
        <v>129</v>
      </c>
      <c r="E1892" s="49">
        <f t="shared" si="30"/>
        <v>0</v>
      </c>
      <c r="F1892" s="249">
        <f t="shared" si="31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 t="shared" si="30"/>
        <v>2</v>
      </c>
      <c r="F1894" s="249">
        <f t="shared" si="31"/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 t="shared" si="30"/>
        <v>58</v>
      </c>
      <c r="F1895" s="249">
        <f t="shared" si="31"/>
        <v>142</v>
      </c>
      <c r="G1895" s="327"/>
      <c r="H1895" s="49">
        <v>82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 t="shared" si="30"/>
        <v>5</v>
      </c>
      <c r="F1896" s="249">
        <f t="shared" si="31"/>
        <v>118</v>
      </c>
      <c r="G1896" s="327"/>
      <c r="H1896" s="49">
        <v>83</v>
      </c>
      <c r="I1896" s="49">
        <v>35</v>
      </c>
    </row>
    <row r="1897" spans="1:11" s="49" customFormat="1" ht="18" customHeight="1">
      <c r="A1897" s="264" t="s">
        <v>3282</v>
      </c>
      <c r="B1897" s="28"/>
      <c r="C1897" s="249"/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 t="shared" si="30"/>
        <v>15</v>
      </c>
      <c r="F1898" s="249">
        <f t="shared" si="31"/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3343</v>
      </c>
      <c r="B1901" s="28"/>
      <c r="C1901" s="249"/>
      <c r="D1901" s="314" t="s">
        <v>129</v>
      </c>
      <c r="E1901" s="49">
        <f t="shared" si="30"/>
        <v>0</v>
      </c>
      <c r="F1901" s="249">
        <f t="shared" si="31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3390</v>
      </c>
      <c r="B1902" s="241"/>
      <c r="C1902" s="249"/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 t="shared" si="32"/>
        <v>0</v>
      </c>
      <c r="F1904" s="249">
        <f t="shared" ref="F1904:F1960" si="33">SUM(G1904:K1904)</f>
        <v>3</v>
      </c>
      <c r="G1904" s="327"/>
      <c r="I1904" s="49">
        <v>3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 t="shared" si="32"/>
        <v>118</v>
      </c>
      <c r="F1906" s="249">
        <f t="shared" si="33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 t="shared" si="32"/>
        <v>11</v>
      </c>
      <c r="F1908" s="249">
        <f t="shared" si="33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 t="shared" si="32"/>
        <v>30</v>
      </c>
      <c r="F1909" s="249">
        <f t="shared" si="33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2"/>
        <v>4</v>
      </c>
      <c r="F1910" s="249">
        <f t="shared" si="33"/>
        <v>48</v>
      </c>
      <c r="G1910" s="327">
        <v>15</v>
      </c>
      <c r="H1910" s="49">
        <v>33</v>
      </c>
    </row>
    <row r="1911" spans="1:11" s="49" customFormat="1" ht="18" customHeight="1">
      <c r="A1911" s="264" t="s">
        <v>3258</v>
      </c>
      <c r="B1911" s="241"/>
      <c r="C1911" s="249"/>
      <c r="D1911" s="314" t="s">
        <v>129</v>
      </c>
      <c r="E1911" s="49">
        <f t="shared" si="32"/>
        <v>0</v>
      </c>
      <c r="F1911" s="249">
        <f t="shared" si="33"/>
        <v>0</v>
      </c>
      <c r="G1911" s="327"/>
    </row>
    <row r="1912" spans="1:11" s="49" customFormat="1" ht="18" customHeight="1">
      <c r="A1912" s="264" t="s">
        <v>3319</v>
      </c>
      <c r="B1912" s="28"/>
      <c r="C1912" s="249"/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 t="shared" si="32"/>
        <v>12</v>
      </c>
      <c r="F1913" s="249">
        <f t="shared" si="33"/>
        <v>205</v>
      </c>
      <c r="G1913" s="327">
        <v>36</v>
      </c>
      <c r="H1913" s="49">
        <v>162</v>
      </c>
      <c r="J1913" s="49">
        <v>7</v>
      </c>
    </row>
    <row r="1914" spans="1:11" s="49" customFormat="1" ht="18" customHeight="1">
      <c r="A1914" s="264" t="s">
        <v>3307</v>
      </c>
      <c r="B1914"/>
      <c r="C1914" s="249"/>
      <c r="D1914" s="314" t="s">
        <v>132</v>
      </c>
      <c r="E1914" s="49">
        <f t="shared" si="32"/>
        <v>4</v>
      </c>
      <c r="F1914" s="249">
        <f t="shared" si="33"/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 t="shared" si="32"/>
        <v>0</v>
      </c>
      <c r="F1915" s="249">
        <f t="shared" si="33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49"/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3367</v>
      </c>
      <c r="B1919" s="28"/>
      <c r="C1919" s="249"/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3298</v>
      </c>
      <c r="B1921" s="28"/>
      <c r="C1921" s="249"/>
      <c r="D1921" s="314" t="s">
        <v>129</v>
      </c>
      <c r="E1921" s="49">
        <f t="shared" si="32"/>
        <v>0</v>
      </c>
      <c r="F1921" s="249">
        <f t="shared" si="33"/>
        <v>5</v>
      </c>
      <c r="G1921" s="327">
        <v>3</v>
      </c>
      <c r="I1921" s="49">
        <v>2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2"/>
        <v>14</v>
      </c>
      <c r="F1922" s="249">
        <f t="shared" si="33"/>
        <v>191</v>
      </c>
      <c r="G1922" s="327">
        <v>4</v>
      </c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3321</v>
      </c>
      <c r="B1924" s="241"/>
      <c r="C1924" s="249"/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 t="shared" si="32"/>
        <v>9</v>
      </c>
      <c r="F1925" s="249">
        <f t="shared" si="33"/>
        <v>231</v>
      </c>
      <c r="G1925" s="327">
        <v>71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 t="shared" si="32"/>
        <v>4</v>
      </c>
      <c r="F1928" s="249">
        <f t="shared" si="33"/>
        <v>41</v>
      </c>
      <c r="G1928" s="327"/>
      <c r="H1928" s="49">
        <v>34</v>
      </c>
      <c r="I1928" s="49">
        <v>7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3281</v>
      </c>
      <c r="B1930" s="28"/>
      <c r="C1930" s="249"/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3323</v>
      </c>
      <c r="B1931" s="241"/>
      <c r="C1931" s="249"/>
      <c r="D1931" s="314" t="s">
        <v>134</v>
      </c>
      <c r="E1931" s="49">
        <f t="shared" si="32"/>
        <v>22</v>
      </c>
      <c r="F1931" s="249">
        <f t="shared" si="33"/>
        <v>110</v>
      </c>
      <c r="G1931" s="327"/>
      <c r="I1931" s="49">
        <v>101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 t="shared" si="32"/>
        <v>0</v>
      </c>
      <c r="F1932" s="249">
        <f t="shared" si="33"/>
        <v>0</v>
      </c>
      <c r="G1932" s="327"/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 t="shared" si="32"/>
        <v>8</v>
      </c>
      <c r="F1935" s="249">
        <f t="shared" si="33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 t="shared" si="32"/>
        <v>11</v>
      </c>
      <c r="F1936" s="249">
        <f t="shared" si="33"/>
        <v>136</v>
      </c>
      <c r="G1936" s="327">
        <v>6</v>
      </c>
      <c r="H1936" s="49">
        <v>105</v>
      </c>
      <c r="I1936" s="49">
        <v>11</v>
      </c>
      <c r="J1936" s="49">
        <v>14</v>
      </c>
    </row>
    <row r="1937" spans="1:11" s="49" customFormat="1" ht="18" customHeight="1">
      <c r="A1937" s="264" t="s">
        <v>3256</v>
      </c>
      <c r="B1937" s="241"/>
      <c r="C1937" s="249"/>
      <c r="D1937" s="314" t="s">
        <v>130</v>
      </c>
      <c r="E1937" s="49">
        <f t="shared" si="32"/>
        <v>2</v>
      </c>
      <c r="F1937" s="249">
        <f t="shared" si="33"/>
        <v>0</v>
      </c>
      <c r="G1937" s="327"/>
    </row>
    <row r="1938" spans="1:11" s="49" customFormat="1" ht="18" customHeight="1">
      <c r="A1938" s="264" t="s">
        <v>3470</v>
      </c>
      <c r="B1938" s="503"/>
      <c r="C1938" s="249"/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3314</v>
      </c>
      <c r="B1939" s="28"/>
      <c r="C1939" s="249"/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49"/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 t="shared" si="32"/>
        <v>21</v>
      </c>
      <c r="F1941" s="249">
        <f t="shared" si="33"/>
        <v>220</v>
      </c>
      <c r="G1941" s="327">
        <v>133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 t="shared" si="32"/>
        <v>56</v>
      </c>
      <c r="F1942" s="249">
        <f t="shared" si="33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3266</v>
      </c>
      <c r="B1944" s="28"/>
      <c r="C1944" s="249"/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 t="shared" si="32"/>
        <v>9</v>
      </c>
      <c r="F1945" s="249">
        <f t="shared" si="33"/>
        <v>114</v>
      </c>
      <c r="G1945" s="327">
        <v>76</v>
      </c>
      <c r="H1945" s="49">
        <v>38</v>
      </c>
    </row>
    <row r="1946" spans="1:11" s="49" customFormat="1" ht="18" customHeight="1">
      <c r="A1946" s="264" t="s">
        <v>3384</v>
      </c>
      <c r="B1946" s="28"/>
      <c r="C1946" s="249"/>
      <c r="D1946" s="314" t="s">
        <v>129</v>
      </c>
      <c r="E1946" s="49">
        <f t="shared" si="32"/>
        <v>1</v>
      </c>
      <c r="F1946" s="249">
        <f t="shared" si="33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 t="shared" si="32"/>
        <v>10</v>
      </c>
      <c r="F1947" s="249">
        <f t="shared" si="33"/>
        <v>43</v>
      </c>
      <c r="G1947" s="327">
        <v>8</v>
      </c>
      <c r="H1947" s="49">
        <v>35</v>
      </c>
    </row>
    <row r="1948" spans="1:11" s="49" customFormat="1" ht="18" customHeight="1">
      <c r="A1948" s="264" t="s">
        <v>3498</v>
      </c>
      <c r="B1948" s="28"/>
      <c r="C1948" s="249"/>
      <c r="D1948" s="314" t="s">
        <v>129</v>
      </c>
      <c r="E1948" s="49">
        <f t="shared" si="32"/>
        <v>1</v>
      </c>
      <c r="F1948" s="249">
        <f t="shared" si="33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 t="shared" si="32"/>
        <v>9</v>
      </c>
      <c r="F1949" s="249">
        <f t="shared" si="33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3344</v>
      </c>
      <c r="B1950" s="28"/>
      <c r="C1950" s="249"/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3380</v>
      </c>
      <c r="B1951" s="28"/>
      <c r="C1951" s="249"/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 t="shared" si="32"/>
        <v>4</v>
      </c>
      <c r="F1952" s="249">
        <f t="shared" si="33"/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 t="shared" si="32"/>
        <v>3</v>
      </c>
      <c r="F1953" s="249">
        <f t="shared" si="33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 t="shared" si="32"/>
        <v>33</v>
      </c>
      <c r="F1954" s="249">
        <f t="shared" si="33"/>
        <v>58</v>
      </c>
      <c r="G1954" s="327"/>
      <c r="H1954" s="49">
        <v>33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 t="shared" si="32"/>
        <v>0</v>
      </c>
      <c r="F1955" s="249">
        <f t="shared" si="33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3268</v>
      </c>
      <c r="B1956" s="28"/>
      <c r="C1956" s="249"/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49"/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3531</v>
      </c>
      <c r="B1959" s="28"/>
      <c r="C1959" s="249"/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 t="shared" si="32"/>
        <v>1</v>
      </c>
      <c r="F1960" s="249">
        <f t="shared" si="33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5199</v>
      </c>
      <c r="B1962" s="28"/>
      <c r="C1962" s="28"/>
      <c r="D1962" s="28"/>
      <c r="E1962" s="28"/>
      <c r="F1962" s="249">
        <f t="shared" ref="F1962:F2025" si="34">SUM(G1962:K1962)</f>
        <v>23</v>
      </c>
      <c r="I1962" s="49">
        <v>23</v>
      </c>
    </row>
    <row r="1963" spans="1:11" s="49" customFormat="1" ht="18">
      <c r="A1963" s="252" t="s">
        <v>5009</v>
      </c>
      <c r="B1963" s="28"/>
      <c r="C1963" s="28"/>
      <c r="D1963" s="28"/>
      <c r="E1963" s="28"/>
      <c r="F1963" s="249">
        <f t="shared" si="34"/>
        <v>1</v>
      </c>
      <c r="J1963" s="49">
        <v>1</v>
      </c>
    </row>
    <row r="1964" spans="1:11" s="49" customFormat="1" ht="18">
      <c r="A1964" s="252" t="s">
        <v>5239</v>
      </c>
      <c r="B1964" s="28"/>
      <c r="C1964" s="28"/>
      <c r="D1964" s="28"/>
      <c r="E1964" s="28"/>
      <c r="F1964" s="249">
        <f t="shared" si="34"/>
        <v>17</v>
      </c>
      <c r="I1964" s="49">
        <v>11</v>
      </c>
      <c r="J1964" s="49">
        <v>6</v>
      </c>
      <c r="K1964" s="174"/>
    </row>
    <row r="1965" spans="1:11" s="49" customFormat="1" ht="18">
      <c r="A1965" s="252" t="s">
        <v>4629</v>
      </c>
      <c r="B1965" s="28"/>
      <c r="C1965" s="28"/>
      <c r="D1965" s="28"/>
      <c r="E1965" s="28"/>
      <c r="F1965" s="249">
        <f t="shared" si="34"/>
        <v>2</v>
      </c>
      <c r="H1965" s="49">
        <v>2</v>
      </c>
      <c r="K1965" s="174"/>
    </row>
    <row r="1966" spans="1:11" s="49" customFormat="1" ht="18">
      <c r="A1966" s="252" t="s">
        <v>5234</v>
      </c>
      <c r="B1966" s="28"/>
      <c r="C1966" s="28"/>
      <c r="D1966" s="28"/>
      <c r="E1966" s="28"/>
      <c r="F1966" s="249">
        <f t="shared" si="34"/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4499</v>
      </c>
      <c r="B1967" s="28"/>
      <c r="C1967" s="28"/>
      <c r="D1967" s="28"/>
      <c r="E1967" s="28"/>
      <c r="F1967" s="249">
        <f t="shared" si="34"/>
        <v>4</v>
      </c>
      <c r="J1967" s="49">
        <v>4</v>
      </c>
      <c r="K1967" s="174"/>
    </row>
    <row r="1968" spans="1:11" s="49" customFormat="1" ht="18">
      <c r="A1968" s="252" t="s">
        <v>5252</v>
      </c>
      <c r="B1968" s="28"/>
      <c r="C1968" s="28"/>
      <c r="D1968" s="28"/>
      <c r="E1968" s="28"/>
      <c r="F1968" s="249">
        <f t="shared" si="34"/>
        <v>13</v>
      </c>
      <c r="I1968" s="49">
        <v>13</v>
      </c>
    </row>
    <row r="1969" spans="1:11" s="49" customFormat="1" ht="18">
      <c r="A1969" s="252" t="s">
        <v>5023</v>
      </c>
      <c r="B1969" s="28"/>
      <c r="C1969" s="28"/>
      <c r="D1969" s="28"/>
      <c r="E1969" s="28"/>
      <c r="F1969" s="249">
        <f t="shared" si="34"/>
        <v>6</v>
      </c>
      <c r="I1969" s="49">
        <v>6</v>
      </c>
    </row>
    <row r="1970" spans="1:11" s="49" customFormat="1" ht="18">
      <c r="A1970" s="252" t="s">
        <v>4679</v>
      </c>
      <c r="B1970" s="28"/>
      <c r="C1970" s="28"/>
      <c r="D1970" s="28"/>
      <c r="E1970" s="28"/>
      <c r="F1970" s="249">
        <f t="shared" si="34"/>
        <v>1</v>
      </c>
      <c r="J1970" s="49">
        <v>1</v>
      </c>
      <c r="K1970" s="174"/>
    </row>
    <row r="1971" spans="1:11" s="49" customFormat="1" ht="18">
      <c r="A1971" s="252" t="s">
        <v>4992</v>
      </c>
      <c r="B1971" s="28"/>
      <c r="C1971" s="28"/>
      <c r="D1971" s="28"/>
      <c r="E1971" s="28"/>
      <c r="F1971" s="249">
        <f t="shared" si="34"/>
        <v>6</v>
      </c>
      <c r="J1971" s="49">
        <v>6</v>
      </c>
    </row>
    <row r="1972" spans="1:11" s="49" customFormat="1" ht="18">
      <c r="A1972" s="252" t="s">
        <v>5027</v>
      </c>
      <c r="B1972" s="28"/>
      <c r="C1972" s="28"/>
      <c r="D1972" s="28"/>
      <c r="E1972" s="28"/>
      <c r="F1972" s="249">
        <f t="shared" si="34"/>
        <v>3</v>
      </c>
      <c r="G1972" s="327">
        <v>3</v>
      </c>
    </row>
    <row r="1973" spans="1:11" s="49" customFormat="1" ht="18">
      <c r="A1973" s="252" t="s">
        <v>4869</v>
      </c>
      <c r="B1973" s="28"/>
      <c r="C1973" s="28"/>
      <c r="D1973" s="28"/>
      <c r="E1973" s="28"/>
      <c r="F1973" s="249">
        <f t="shared" si="34"/>
        <v>24</v>
      </c>
      <c r="I1973" s="49">
        <v>24</v>
      </c>
    </row>
    <row r="1974" spans="1:11" s="49" customFormat="1" ht="18">
      <c r="A1974" s="252" t="s">
        <v>4561</v>
      </c>
      <c r="B1974" s="28"/>
      <c r="C1974" s="28"/>
      <c r="D1974" s="28"/>
      <c r="E1974" s="28"/>
      <c r="F1974" s="249">
        <f t="shared" si="34"/>
        <v>12</v>
      </c>
      <c r="J1974" s="49">
        <v>12</v>
      </c>
      <c r="K1974" s="174"/>
    </row>
    <row r="1975" spans="1:11" s="49" customFormat="1" ht="18">
      <c r="A1975" s="252" t="s">
        <v>4374</v>
      </c>
      <c r="B1975" s="28"/>
      <c r="C1975" s="28"/>
      <c r="D1975" s="28"/>
      <c r="E1975" s="28"/>
      <c r="F1975" s="249">
        <f t="shared" si="34"/>
        <v>1</v>
      </c>
      <c r="J1975" s="49">
        <v>1</v>
      </c>
    </row>
    <row r="1976" spans="1:11" s="49" customFormat="1" ht="18">
      <c r="A1976" s="252" t="s">
        <v>4502</v>
      </c>
      <c r="B1976" s="28"/>
      <c r="C1976" s="28"/>
      <c r="D1976" s="28"/>
      <c r="E1976" s="28"/>
      <c r="F1976" s="249">
        <f t="shared" si="34"/>
        <v>1</v>
      </c>
      <c r="J1976" s="49">
        <v>1</v>
      </c>
      <c r="K1976" s="174"/>
    </row>
    <row r="1977" spans="1:11" s="49" customFormat="1" ht="18">
      <c r="A1977" s="252" t="s">
        <v>5255</v>
      </c>
      <c r="B1977" s="28"/>
      <c r="C1977" s="28"/>
      <c r="D1977" s="28"/>
      <c r="E1977" s="28"/>
      <c r="F1977" s="249">
        <f t="shared" si="34"/>
        <v>4</v>
      </c>
      <c r="I1977" s="49">
        <v>4</v>
      </c>
    </row>
    <row r="1978" spans="1:11" s="49" customFormat="1" ht="18">
      <c r="A1978" s="252" t="s">
        <v>5229</v>
      </c>
      <c r="B1978" s="28"/>
      <c r="C1978" s="28"/>
      <c r="D1978" s="28"/>
      <c r="E1978" s="28"/>
      <c r="F1978" s="249">
        <f t="shared" si="34"/>
        <v>2</v>
      </c>
      <c r="J1978" s="49">
        <v>2</v>
      </c>
      <c r="K1978" s="174"/>
    </row>
    <row r="1979" spans="1:11" s="49" customFormat="1" ht="18">
      <c r="A1979" s="252" t="s">
        <v>5013</v>
      </c>
      <c r="B1979" s="28"/>
      <c r="C1979" s="28"/>
      <c r="D1979" s="28"/>
      <c r="E1979" s="28"/>
      <c r="F1979" s="249">
        <f t="shared" si="34"/>
        <v>17</v>
      </c>
      <c r="J1979" s="49">
        <v>17</v>
      </c>
    </row>
    <row r="1980" spans="1:11" s="49" customFormat="1" ht="18">
      <c r="A1980" s="252" t="s">
        <v>4956</v>
      </c>
      <c r="B1980" s="28"/>
      <c r="C1980" s="28"/>
      <c r="D1980" s="28"/>
      <c r="E1980" s="28"/>
      <c r="F1980" s="249">
        <f t="shared" si="34"/>
        <v>3</v>
      </c>
      <c r="J1980" s="49">
        <v>3</v>
      </c>
    </row>
    <row r="1981" spans="1:11" s="49" customFormat="1" ht="18">
      <c r="A1981" s="252" t="s">
        <v>5233</v>
      </c>
      <c r="B1981" s="28"/>
      <c r="C1981" s="28"/>
      <c r="D1981" s="28"/>
      <c r="E1981" s="28"/>
      <c r="F1981" s="249">
        <f t="shared" si="34"/>
        <v>2</v>
      </c>
      <c r="J1981" s="49">
        <v>2</v>
      </c>
      <c r="K1981" s="174"/>
    </row>
    <row r="1982" spans="1:11" s="49" customFormat="1" ht="18">
      <c r="A1982" s="252" t="s">
        <v>4780</v>
      </c>
      <c r="B1982" s="28"/>
      <c r="C1982" s="28"/>
      <c r="D1982" s="28"/>
      <c r="E1982" s="28"/>
      <c r="F1982" s="249">
        <f t="shared" si="34"/>
        <v>1</v>
      </c>
      <c r="J1982" s="49">
        <v>1</v>
      </c>
      <c r="K1982" s="174"/>
    </row>
    <row r="1983" spans="1:11" s="49" customFormat="1" ht="18">
      <c r="A1983" s="252" t="s">
        <v>5191</v>
      </c>
      <c r="B1983" s="28"/>
      <c r="C1983" s="28"/>
      <c r="D1983" s="28"/>
      <c r="E1983" s="28"/>
      <c r="F1983" s="249">
        <f t="shared" si="34"/>
        <v>3</v>
      </c>
      <c r="I1983" s="49">
        <v>3</v>
      </c>
      <c r="K1983" s="174"/>
    </row>
    <row r="1984" spans="1:11" s="49" customFormat="1" ht="18">
      <c r="A1984" s="252" t="s">
        <v>5251</v>
      </c>
      <c r="B1984" s="28"/>
      <c r="C1984" s="28"/>
      <c r="D1984" s="28"/>
      <c r="E1984" s="28"/>
      <c r="F1984" s="249">
        <f t="shared" si="34"/>
        <v>19</v>
      </c>
      <c r="I1984" s="49">
        <v>19</v>
      </c>
    </row>
    <row r="1985" spans="1:11" s="49" customFormat="1" ht="18">
      <c r="A1985" s="252" t="s">
        <v>4511</v>
      </c>
      <c r="B1985" s="28"/>
      <c r="C1985" s="28"/>
      <c r="D1985" s="28"/>
      <c r="E1985" s="28"/>
      <c r="F1985" s="249">
        <f t="shared" si="34"/>
        <v>20</v>
      </c>
      <c r="J1985" s="49">
        <v>20</v>
      </c>
      <c r="K1985" s="174"/>
    </row>
    <row r="1986" spans="1:11" s="49" customFormat="1" ht="18">
      <c r="A1986" s="252" t="s">
        <v>5148</v>
      </c>
      <c r="B1986" s="28"/>
      <c r="C1986" s="28"/>
      <c r="D1986" s="28"/>
      <c r="E1986" s="28"/>
      <c r="F1986" s="249">
        <f t="shared" si="34"/>
        <v>5</v>
      </c>
      <c r="H1986" s="49">
        <v>5</v>
      </c>
      <c r="K1986" s="174"/>
    </row>
    <row r="1987" spans="1:11" s="49" customFormat="1" ht="18">
      <c r="A1987" s="252" t="s">
        <v>4626</v>
      </c>
      <c r="B1987" s="28"/>
      <c r="C1987" s="28"/>
      <c r="D1987" s="28"/>
      <c r="E1987" s="28"/>
      <c r="F1987" s="249">
        <f t="shared" si="34"/>
        <v>8</v>
      </c>
      <c r="J1987" s="49">
        <v>8</v>
      </c>
      <c r="K1987" s="174"/>
    </row>
    <row r="1988" spans="1:11" s="49" customFormat="1" ht="18">
      <c r="A1988" s="252" t="s">
        <v>4778</v>
      </c>
      <c r="B1988" s="28"/>
      <c r="C1988" s="28"/>
      <c r="D1988" s="28"/>
      <c r="E1988" s="28"/>
      <c r="F1988" s="249">
        <f t="shared" si="34"/>
        <v>26</v>
      </c>
      <c r="I1988" s="49">
        <v>22</v>
      </c>
      <c r="J1988" s="49">
        <v>4</v>
      </c>
      <c r="K1988" s="174"/>
    </row>
    <row r="1989" spans="1:11" s="49" customFormat="1" ht="18">
      <c r="A1989" s="252" t="s">
        <v>4572</v>
      </c>
      <c r="B1989" s="28"/>
      <c r="C1989" s="28"/>
      <c r="D1989" s="28"/>
      <c r="E1989" s="28"/>
      <c r="F1989" s="249">
        <f t="shared" si="34"/>
        <v>2</v>
      </c>
      <c r="J1989" s="49">
        <v>2</v>
      </c>
      <c r="K1989" s="174"/>
    </row>
    <row r="1990" spans="1:11" s="49" customFormat="1" ht="18">
      <c r="A1990" s="252" t="s">
        <v>4725</v>
      </c>
      <c r="B1990" s="28"/>
      <c r="C1990" s="28"/>
      <c r="D1990" s="28"/>
      <c r="E1990" s="28"/>
      <c r="F1990" s="249">
        <f t="shared" si="34"/>
        <v>1</v>
      </c>
      <c r="I1990" s="49">
        <v>1</v>
      </c>
      <c r="K1990" s="174"/>
    </row>
    <row r="1991" spans="1:11" s="49" customFormat="1" ht="18">
      <c r="A1991" s="252" t="s">
        <v>4628</v>
      </c>
      <c r="B1991" s="28"/>
      <c r="C1991" s="28"/>
      <c r="D1991" s="28"/>
      <c r="E1991" s="28"/>
      <c r="F1991" s="249">
        <f t="shared" si="34"/>
        <v>56</v>
      </c>
      <c r="H1991" s="49">
        <v>6</v>
      </c>
      <c r="I1991" s="49">
        <v>37</v>
      </c>
      <c r="J1991" s="49">
        <v>13</v>
      </c>
      <c r="K1991" s="174"/>
    </row>
    <row r="1992" spans="1:11" s="49" customFormat="1" ht="18">
      <c r="A1992" s="252" t="s">
        <v>4563</v>
      </c>
      <c r="B1992" s="28"/>
      <c r="C1992" s="28"/>
      <c r="D1992" s="28"/>
      <c r="E1992" s="28"/>
      <c r="F1992" s="249">
        <f t="shared" si="34"/>
        <v>7</v>
      </c>
      <c r="I1992" s="49">
        <v>2</v>
      </c>
      <c r="J1992" s="49">
        <v>5</v>
      </c>
      <c r="K1992" s="174"/>
    </row>
    <row r="1993" spans="1:11" s="49" customFormat="1" ht="18">
      <c r="A1993" s="252" t="s">
        <v>5200</v>
      </c>
      <c r="B1993" s="28"/>
      <c r="C1993" s="28"/>
      <c r="D1993" s="28"/>
      <c r="E1993" s="28"/>
      <c r="F1993" s="249">
        <f t="shared" si="34"/>
        <v>1</v>
      </c>
      <c r="I1993" s="49">
        <v>1</v>
      </c>
    </row>
    <row r="1994" spans="1:11" s="49" customFormat="1" ht="18">
      <c r="A1994" s="252" t="s">
        <v>4726</v>
      </c>
      <c r="B1994" s="28"/>
      <c r="C1994" s="28"/>
      <c r="D1994" s="28"/>
      <c r="E1994" s="28"/>
      <c r="F1994" s="249">
        <f t="shared" si="34"/>
        <v>35</v>
      </c>
      <c r="I1994" s="49">
        <v>35</v>
      </c>
      <c r="K1994" s="174"/>
    </row>
    <row r="1995" spans="1:11" s="49" customFormat="1" ht="18">
      <c r="A1995" s="252" t="s">
        <v>4963</v>
      </c>
      <c r="B1995" s="28"/>
      <c r="C1995" s="28"/>
      <c r="D1995" s="28"/>
      <c r="E1995" s="28"/>
      <c r="F1995" s="249">
        <f t="shared" si="34"/>
        <v>3</v>
      </c>
      <c r="I1995" s="49">
        <v>3</v>
      </c>
    </row>
    <row r="1996" spans="1:11" s="49" customFormat="1" ht="18">
      <c r="A1996" s="252" t="s">
        <v>4830</v>
      </c>
      <c r="B1996" s="28"/>
      <c r="C1996" s="28"/>
      <c r="D1996" s="28"/>
      <c r="E1996" s="28"/>
      <c r="F1996" s="249">
        <f t="shared" si="34"/>
        <v>1</v>
      </c>
      <c r="K1996" s="49">
        <v>1</v>
      </c>
    </row>
    <row r="1997" spans="1:11" s="49" customFormat="1" ht="18">
      <c r="A1997" s="252" t="s">
        <v>5137</v>
      </c>
      <c r="B1997" s="28"/>
      <c r="C1997" s="28"/>
      <c r="D1997" s="28"/>
      <c r="E1997" s="28"/>
      <c r="F1997" s="249">
        <f t="shared" si="34"/>
        <v>11</v>
      </c>
      <c r="I1997" s="49">
        <v>11</v>
      </c>
    </row>
    <row r="1998" spans="1:11" s="49" customFormat="1" ht="18">
      <c r="A1998" s="252" t="s">
        <v>5318</v>
      </c>
      <c r="B1998" s="28"/>
      <c r="C1998" s="28"/>
      <c r="D1998" s="28"/>
      <c r="E1998" s="28"/>
      <c r="F1998" s="249">
        <f t="shared" si="34"/>
        <v>1</v>
      </c>
      <c r="J1998" s="49">
        <v>1</v>
      </c>
      <c r="K1998" s="174"/>
    </row>
    <row r="1999" spans="1:11" s="49" customFormat="1" ht="18">
      <c r="A1999" s="252" t="s">
        <v>4512</v>
      </c>
      <c r="B1999" s="28"/>
      <c r="C1999" s="28"/>
      <c r="D1999" s="28"/>
      <c r="E1999" s="28"/>
      <c r="F1999" s="249">
        <f t="shared" si="34"/>
        <v>11</v>
      </c>
      <c r="J1999" s="49">
        <v>11</v>
      </c>
      <c r="K1999" s="174"/>
    </row>
    <row r="2000" spans="1:11" s="49" customFormat="1" ht="18">
      <c r="A2000" s="252" t="s">
        <v>5091</v>
      </c>
      <c r="B2000" s="28"/>
      <c r="C2000" s="28"/>
      <c r="D2000" s="28"/>
      <c r="E2000" s="28"/>
      <c r="F2000" s="249">
        <f t="shared" si="34"/>
        <v>2</v>
      </c>
      <c r="J2000" s="49">
        <v>2</v>
      </c>
    </row>
    <row r="2001" spans="1:11" s="49" customFormat="1" ht="18">
      <c r="A2001" s="252" t="s">
        <v>4627</v>
      </c>
      <c r="B2001" s="28"/>
      <c r="C2001" s="28"/>
      <c r="D2001" s="28"/>
      <c r="E2001" s="28"/>
      <c r="F2001" s="249">
        <f t="shared" si="34"/>
        <v>15</v>
      </c>
      <c r="H2001" s="49">
        <v>1</v>
      </c>
      <c r="I2001" s="49">
        <v>5</v>
      </c>
      <c r="J2001" s="49">
        <v>9</v>
      </c>
      <c r="K2001" s="174"/>
    </row>
    <row r="2002" spans="1:11" s="49" customFormat="1" ht="18">
      <c r="A2002" s="252" t="s">
        <v>4735</v>
      </c>
      <c r="B2002" s="28"/>
      <c r="C2002" s="28"/>
      <c r="D2002" s="28"/>
      <c r="E2002" s="28"/>
      <c r="F2002" s="249">
        <f t="shared" si="34"/>
        <v>32</v>
      </c>
      <c r="H2002" s="49">
        <v>12</v>
      </c>
      <c r="I2002" s="49">
        <v>2</v>
      </c>
      <c r="J2002" s="49">
        <v>18</v>
      </c>
      <c r="K2002" s="174"/>
    </row>
    <row r="2003" spans="1:11" s="49" customFormat="1" ht="18">
      <c r="A2003" s="252" t="s">
        <v>4957</v>
      </c>
      <c r="B2003" s="28"/>
      <c r="C2003" s="28"/>
      <c r="D2003" s="28"/>
      <c r="E2003" s="28"/>
      <c r="F2003" s="249">
        <f t="shared" si="34"/>
        <v>2</v>
      </c>
      <c r="I2003" s="49">
        <v>2</v>
      </c>
    </row>
    <row r="2004" spans="1:11" s="49" customFormat="1" ht="18">
      <c r="A2004" s="252" t="s">
        <v>4631</v>
      </c>
      <c r="B2004" s="28"/>
      <c r="C2004" s="28"/>
      <c r="D2004" s="28"/>
      <c r="E2004" s="28"/>
      <c r="F2004" s="249">
        <f t="shared" si="34"/>
        <v>66</v>
      </c>
      <c r="G2004" s="49">
        <v>25</v>
      </c>
      <c r="H2004" s="49">
        <v>41</v>
      </c>
      <c r="K2004" s="174"/>
    </row>
    <row r="2005" spans="1:11" s="49" customFormat="1" ht="18">
      <c r="A2005" s="252" t="s">
        <v>4994</v>
      </c>
      <c r="B2005" s="28"/>
      <c r="C2005" s="28"/>
      <c r="D2005" s="28"/>
      <c r="E2005" s="28"/>
      <c r="F2005" s="249">
        <f t="shared" si="34"/>
        <v>7</v>
      </c>
      <c r="J2005" s="49">
        <v>7</v>
      </c>
    </row>
    <row r="2006" spans="1:11" s="49" customFormat="1" ht="18">
      <c r="A2006" s="252" t="s">
        <v>5248</v>
      </c>
      <c r="B2006" s="28"/>
      <c r="C2006" s="28"/>
      <c r="D2006" s="28"/>
      <c r="E2006" s="28"/>
      <c r="F2006" s="249">
        <f t="shared" si="34"/>
        <v>2</v>
      </c>
      <c r="I2006" s="49">
        <v>2</v>
      </c>
      <c r="K2006" s="174"/>
    </row>
    <row r="2007" spans="1:11" s="49" customFormat="1" ht="18">
      <c r="A2007" s="252" t="s">
        <v>4625</v>
      </c>
      <c r="B2007" s="28"/>
      <c r="C2007" s="28"/>
      <c r="D2007" s="28"/>
      <c r="E2007" s="28"/>
      <c r="F2007" s="249">
        <f t="shared" si="34"/>
        <v>8</v>
      </c>
      <c r="I2007" s="49">
        <v>5</v>
      </c>
      <c r="J2007" s="49">
        <v>3</v>
      </c>
      <c r="K2007" s="174"/>
    </row>
    <row r="2008" spans="1:11" s="49" customFormat="1" ht="18">
      <c r="A2008" s="252" t="s">
        <v>5253</v>
      </c>
      <c r="B2008" s="28"/>
      <c r="C2008" s="28"/>
      <c r="D2008" s="28"/>
      <c r="E2008" s="28"/>
      <c r="F2008" s="249">
        <f t="shared" si="34"/>
        <v>1</v>
      </c>
      <c r="I2008" s="49">
        <v>1</v>
      </c>
    </row>
    <row r="2009" spans="1:11" s="49" customFormat="1" ht="18">
      <c r="A2009" s="252" t="s">
        <v>5231</v>
      </c>
      <c r="B2009" s="28"/>
      <c r="C2009" s="28"/>
      <c r="D2009" s="28"/>
      <c r="E2009" s="28"/>
      <c r="F2009" s="249">
        <f t="shared" si="34"/>
        <v>6</v>
      </c>
      <c r="J2009" s="49">
        <v>6</v>
      </c>
      <c r="K2009" s="174"/>
    </row>
    <row r="2010" spans="1:11" s="49" customFormat="1" ht="18">
      <c r="A2010" s="252" t="s">
        <v>5194</v>
      </c>
      <c r="B2010" s="28"/>
      <c r="C2010" s="28"/>
      <c r="D2010" s="28"/>
      <c r="E2010" s="28"/>
      <c r="F2010" s="249">
        <f t="shared" si="34"/>
        <v>5</v>
      </c>
      <c r="I2010" s="49">
        <v>5</v>
      </c>
      <c r="K2010" s="174"/>
    </row>
    <row r="2011" spans="1:11" s="49" customFormat="1" ht="18">
      <c r="A2011" s="252" t="s">
        <v>4429</v>
      </c>
      <c r="B2011" s="28"/>
      <c r="C2011" s="28"/>
      <c r="D2011" s="28"/>
      <c r="E2011" s="28"/>
      <c r="F2011" s="249">
        <f t="shared" si="34"/>
        <v>16</v>
      </c>
      <c r="H2011" s="49">
        <v>16</v>
      </c>
      <c r="K2011" s="174"/>
    </row>
    <row r="2012" spans="1:11" s="49" customFormat="1" ht="18">
      <c r="A2012" s="252" t="s">
        <v>5028</v>
      </c>
      <c r="B2012" s="28"/>
      <c r="C2012" s="28"/>
      <c r="D2012" s="28"/>
      <c r="E2012" s="28"/>
      <c r="F2012" s="249">
        <f t="shared" si="34"/>
        <v>10</v>
      </c>
      <c r="G2012" s="327">
        <v>10</v>
      </c>
    </row>
    <row r="2013" spans="1:11" s="49" customFormat="1" ht="18">
      <c r="A2013" s="252" t="s">
        <v>4623</v>
      </c>
      <c r="B2013" s="28"/>
      <c r="C2013" s="28"/>
      <c r="D2013" s="28"/>
      <c r="E2013" s="28"/>
      <c r="F2013" s="249">
        <f t="shared" si="34"/>
        <v>1</v>
      </c>
      <c r="J2013" s="49">
        <v>1</v>
      </c>
      <c r="K2013" s="174"/>
    </row>
    <row r="2014" spans="1:11" s="49" customFormat="1" ht="18">
      <c r="A2014" s="252" t="s">
        <v>5093</v>
      </c>
      <c r="B2014" s="28"/>
      <c r="C2014" s="28"/>
      <c r="D2014" s="28"/>
      <c r="E2014" s="28"/>
      <c r="F2014" s="249">
        <f t="shared" si="34"/>
        <v>1</v>
      </c>
      <c r="I2014" s="49">
        <v>1</v>
      </c>
    </row>
    <row r="2015" spans="1:11" s="49" customFormat="1" ht="18">
      <c r="A2015" s="252" t="s">
        <v>5198</v>
      </c>
      <c r="B2015" s="28"/>
      <c r="C2015" s="28"/>
      <c r="D2015" s="28"/>
      <c r="E2015" s="28"/>
      <c r="F2015" s="249">
        <f t="shared" si="34"/>
        <v>2</v>
      </c>
      <c r="I2015" s="49">
        <v>2</v>
      </c>
    </row>
    <row r="2016" spans="1:11" s="49" customFormat="1" ht="18">
      <c r="A2016" s="252" t="s">
        <v>5146</v>
      </c>
      <c r="B2016" s="28"/>
      <c r="C2016" s="28"/>
      <c r="D2016" s="28"/>
      <c r="E2016" s="28"/>
      <c r="F2016" s="249">
        <f t="shared" si="34"/>
        <v>1</v>
      </c>
      <c r="J2016" s="49">
        <v>1</v>
      </c>
      <c r="K2016" s="174"/>
    </row>
    <row r="2017" spans="1:11" s="49" customFormat="1" ht="18">
      <c r="A2017" s="252" t="s">
        <v>4961</v>
      </c>
      <c r="B2017" s="28"/>
      <c r="C2017" s="28"/>
      <c r="D2017" s="28"/>
      <c r="E2017" s="28"/>
      <c r="F2017" s="249">
        <f t="shared" si="34"/>
        <v>13</v>
      </c>
      <c r="I2017" s="49">
        <v>13</v>
      </c>
    </row>
    <row r="2018" spans="1:11" s="49" customFormat="1" ht="18">
      <c r="A2018" s="252" t="s">
        <v>4372</v>
      </c>
      <c r="B2018" s="28"/>
      <c r="C2018" s="28"/>
      <c r="D2018" s="28"/>
      <c r="E2018" s="28"/>
      <c r="F2018" s="249">
        <f t="shared" si="34"/>
        <v>6</v>
      </c>
      <c r="K2018" s="49">
        <v>6</v>
      </c>
    </row>
    <row r="2019" spans="1:11" s="49" customFormat="1" ht="18">
      <c r="A2019" s="252" t="s">
        <v>4491</v>
      </c>
      <c r="B2019" s="28"/>
      <c r="C2019" s="28"/>
      <c r="D2019" s="28"/>
      <c r="E2019" s="28"/>
      <c r="F2019" s="249">
        <f t="shared" si="34"/>
        <v>17</v>
      </c>
      <c r="H2019" s="49">
        <v>6</v>
      </c>
      <c r="J2019" s="49">
        <v>11</v>
      </c>
      <c r="K2019" s="174"/>
    </row>
    <row r="2020" spans="1:11" s="49" customFormat="1" ht="18">
      <c r="A2020" s="252" t="s">
        <v>4721</v>
      </c>
      <c r="B2020" s="28"/>
      <c r="C2020" s="28"/>
      <c r="D2020" s="28"/>
      <c r="E2020" s="28"/>
      <c r="F2020" s="249">
        <f t="shared" si="34"/>
        <v>60</v>
      </c>
      <c r="I2020" s="49">
        <v>49</v>
      </c>
      <c r="J2020" s="49">
        <v>11</v>
      </c>
      <c r="K2020" s="174"/>
    </row>
    <row r="2021" spans="1:11" s="49" customFormat="1" ht="18">
      <c r="A2021" s="252" t="s">
        <v>4562</v>
      </c>
      <c r="B2021" s="28"/>
      <c r="C2021" s="28"/>
      <c r="D2021" s="28"/>
      <c r="E2021" s="28"/>
      <c r="F2021" s="249">
        <f t="shared" si="34"/>
        <v>2</v>
      </c>
      <c r="J2021" s="49">
        <v>2</v>
      </c>
      <c r="K2021" s="174"/>
    </row>
    <row r="2022" spans="1:11" s="49" customFormat="1" ht="18">
      <c r="A2022" s="252" t="s">
        <v>5192</v>
      </c>
      <c r="B2022" s="28"/>
      <c r="C2022" s="28"/>
      <c r="D2022" s="28"/>
      <c r="E2022" s="28"/>
      <c r="F2022" s="249">
        <f t="shared" si="34"/>
        <v>8</v>
      </c>
      <c r="I2022" s="49">
        <v>8</v>
      </c>
      <c r="K2022" s="174"/>
    </row>
    <row r="2023" spans="1:11" s="49" customFormat="1" ht="18">
      <c r="A2023" s="252" t="s">
        <v>5238</v>
      </c>
      <c r="B2023" s="28"/>
      <c r="C2023" s="28"/>
      <c r="D2023" s="28"/>
      <c r="E2023" s="28"/>
      <c r="F2023" s="249">
        <f t="shared" si="34"/>
        <v>5</v>
      </c>
      <c r="I2023" s="49">
        <v>5</v>
      </c>
      <c r="K2023" s="174"/>
    </row>
    <row r="2024" spans="1:11" s="49" customFormat="1" ht="18">
      <c r="A2024" s="252" t="s">
        <v>5232</v>
      </c>
      <c r="B2024" s="28"/>
      <c r="C2024" s="28"/>
      <c r="D2024" s="28"/>
      <c r="E2024" s="28"/>
      <c r="F2024" s="249">
        <f t="shared" si="34"/>
        <v>2</v>
      </c>
      <c r="J2024" s="49">
        <v>2</v>
      </c>
      <c r="K2024" s="174"/>
    </row>
    <row r="2025" spans="1:11" s="49" customFormat="1" ht="18">
      <c r="A2025" s="252" t="s">
        <v>4722</v>
      </c>
      <c r="B2025" s="28"/>
      <c r="C2025" s="28"/>
      <c r="D2025" s="28"/>
      <c r="E2025" s="28"/>
      <c r="F2025" s="249">
        <f t="shared" si="34"/>
        <v>6</v>
      </c>
      <c r="J2025" s="49">
        <v>6</v>
      </c>
      <c r="K2025" s="174"/>
    </row>
    <row r="2026" spans="1:11" s="49" customFormat="1" ht="18">
      <c r="A2026" s="252" t="s">
        <v>4732</v>
      </c>
      <c r="B2026" s="28"/>
      <c r="C2026" s="28"/>
      <c r="D2026" s="28"/>
      <c r="E2026" s="28"/>
      <c r="F2026" s="249">
        <f t="shared" ref="F2026:F2089" si="35">SUM(G2026:K2026)</f>
        <v>13</v>
      </c>
      <c r="I2026" s="49">
        <v>11</v>
      </c>
      <c r="J2026" s="49">
        <v>2</v>
      </c>
      <c r="K2026" s="174"/>
    </row>
    <row r="2027" spans="1:11" s="49" customFormat="1" ht="18">
      <c r="A2027" s="252" t="s">
        <v>4964</v>
      </c>
      <c r="B2027" s="28"/>
      <c r="C2027" s="28"/>
      <c r="D2027" s="28"/>
      <c r="E2027" s="28"/>
      <c r="F2027" s="249">
        <f t="shared" si="35"/>
        <v>5</v>
      </c>
      <c r="I2027" s="49">
        <v>5</v>
      </c>
    </row>
    <row r="2028" spans="1:11" s="49" customFormat="1" ht="18">
      <c r="A2028" s="252" t="s">
        <v>4567</v>
      </c>
      <c r="B2028" s="28"/>
      <c r="C2028" s="28"/>
      <c r="D2028" s="28"/>
      <c r="E2028" s="28"/>
      <c r="F2028" s="249">
        <f t="shared" si="35"/>
        <v>13</v>
      </c>
      <c r="I2028" s="49">
        <v>13</v>
      </c>
      <c r="K2028" s="174"/>
    </row>
    <row r="2029" spans="1:11" s="49" customFormat="1" ht="18">
      <c r="A2029" s="252" t="s">
        <v>4620</v>
      </c>
      <c r="B2029" s="28"/>
      <c r="C2029" s="28"/>
      <c r="D2029" s="28"/>
      <c r="E2029" s="28"/>
      <c r="F2029" s="249">
        <f t="shared" si="35"/>
        <v>10</v>
      </c>
      <c r="J2029" s="49">
        <v>10</v>
      </c>
      <c r="K2029" s="174"/>
    </row>
    <row r="2030" spans="1:11" s="49" customFormat="1" ht="18">
      <c r="A2030" s="252" t="s">
        <v>4428</v>
      </c>
      <c r="B2030" s="28"/>
      <c r="C2030" s="28"/>
      <c r="D2030" s="28"/>
      <c r="E2030" s="28"/>
      <c r="F2030" s="249">
        <f t="shared" si="35"/>
        <v>3</v>
      </c>
      <c r="I2030" s="49">
        <v>3</v>
      </c>
      <c r="K2030" s="174"/>
    </row>
    <row r="2031" spans="1:11" s="49" customFormat="1" ht="18">
      <c r="A2031" s="252" t="s">
        <v>4723</v>
      </c>
      <c r="B2031" s="28"/>
      <c r="C2031" s="28"/>
      <c r="D2031" s="28"/>
      <c r="E2031" s="28"/>
      <c r="F2031" s="249">
        <f t="shared" si="35"/>
        <v>5</v>
      </c>
      <c r="J2031" s="49">
        <v>5</v>
      </c>
      <c r="K2031" s="174"/>
    </row>
    <row r="2032" spans="1:11" s="49" customFormat="1" ht="18">
      <c r="A2032" s="252" t="s">
        <v>4958</v>
      </c>
      <c r="B2032" s="28"/>
      <c r="C2032" s="28"/>
      <c r="D2032" s="28"/>
      <c r="E2032" s="28"/>
      <c r="F2032" s="249">
        <f t="shared" si="35"/>
        <v>1</v>
      </c>
      <c r="I2032" s="49">
        <v>1</v>
      </c>
    </row>
    <row r="2033" spans="1:11" s="49" customFormat="1" ht="18">
      <c r="A2033" s="252" t="s">
        <v>5235</v>
      </c>
      <c r="B2033" s="28"/>
      <c r="C2033" s="28"/>
      <c r="D2033" s="28"/>
      <c r="E2033" s="28"/>
      <c r="F2033" s="249">
        <f t="shared" si="35"/>
        <v>7</v>
      </c>
      <c r="I2033" s="49">
        <v>7</v>
      </c>
      <c r="K2033" s="174"/>
    </row>
    <row r="2034" spans="1:11" s="49" customFormat="1" ht="18">
      <c r="A2034" s="252" t="s">
        <v>4730</v>
      </c>
      <c r="B2034" s="28"/>
      <c r="C2034" s="28"/>
      <c r="D2034" s="28"/>
      <c r="E2034" s="28"/>
      <c r="F2034" s="249">
        <f t="shared" si="35"/>
        <v>14</v>
      </c>
      <c r="H2034" s="49">
        <v>5</v>
      </c>
      <c r="J2034" s="49">
        <v>9</v>
      </c>
      <c r="K2034" s="174"/>
    </row>
    <row r="2035" spans="1:11" s="49" customFormat="1" ht="18">
      <c r="A2035" s="252" t="s">
        <v>4779</v>
      </c>
      <c r="B2035" s="28"/>
      <c r="C2035" s="28"/>
      <c r="D2035" s="28"/>
      <c r="E2035" s="28"/>
      <c r="F2035" s="249">
        <f t="shared" si="35"/>
        <v>6</v>
      </c>
      <c r="J2035" s="49">
        <v>6</v>
      </c>
      <c r="K2035" s="174"/>
    </row>
    <row r="2036" spans="1:11" s="49" customFormat="1" ht="18">
      <c r="A2036" s="252" t="s">
        <v>4618</v>
      </c>
      <c r="B2036" s="28"/>
      <c r="C2036" s="28"/>
      <c r="D2036" s="28"/>
      <c r="E2036" s="28"/>
      <c r="F2036" s="249">
        <f t="shared" si="35"/>
        <v>1</v>
      </c>
      <c r="J2036" s="49">
        <v>1</v>
      </c>
      <c r="K2036" s="174"/>
    </row>
    <row r="2037" spans="1:11" s="49" customFormat="1" ht="18">
      <c r="A2037" s="252" t="s">
        <v>4729</v>
      </c>
      <c r="B2037" s="28"/>
      <c r="C2037" s="28"/>
      <c r="D2037" s="28"/>
      <c r="E2037" s="28"/>
      <c r="F2037" s="249">
        <f t="shared" si="35"/>
        <v>6</v>
      </c>
      <c r="J2037" s="49">
        <v>6</v>
      </c>
      <c r="K2037" s="174"/>
    </row>
    <row r="2038" spans="1:11" s="49" customFormat="1" ht="18">
      <c r="A2038" s="252" t="s">
        <v>4241</v>
      </c>
      <c r="B2038" s="28"/>
      <c r="C2038" s="28"/>
      <c r="D2038" s="28"/>
      <c r="E2038" s="28"/>
      <c r="F2038" s="249">
        <f t="shared" si="35"/>
        <v>13</v>
      </c>
      <c r="I2038" s="49">
        <v>5</v>
      </c>
      <c r="J2038" s="49">
        <v>8</v>
      </c>
      <c r="K2038" s="174"/>
    </row>
    <row r="2039" spans="1:11" s="49" customFormat="1" ht="18">
      <c r="A2039" s="252" t="s">
        <v>5024</v>
      </c>
      <c r="B2039" s="28"/>
      <c r="C2039" s="28"/>
      <c r="D2039" s="28"/>
      <c r="E2039" s="28"/>
      <c r="F2039" s="249">
        <f t="shared" si="35"/>
        <v>3</v>
      </c>
      <c r="I2039" s="49">
        <v>3</v>
      </c>
    </row>
    <row r="2040" spans="1:11" s="49" customFormat="1" ht="18">
      <c r="A2040" s="252" t="s">
        <v>5136</v>
      </c>
      <c r="B2040" s="28"/>
      <c r="C2040" s="28"/>
      <c r="D2040" s="28"/>
      <c r="E2040" s="28"/>
      <c r="F2040" s="249">
        <f t="shared" si="35"/>
        <v>15</v>
      </c>
      <c r="I2040" s="49">
        <v>15</v>
      </c>
    </row>
    <row r="2041" spans="1:11" s="49" customFormat="1" ht="18">
      <c r="A2041" s="252" t="s">
        <v>5244</v>
      </c>
      <c r="B2041" s="28"/>
      <c r="C2041" s="28"/>
      <c r="D2041" s="28"/>
      <c r="E2041" s="28"/>
      <c r="F2041" s="249">
        <f t="shared" si="35"/>
        <v>2</v>
      </c>
      <c r="I2041" s="49">
        <v>2</v>
      </c>
      <c r="K2041" s="174"/>
    </row>
    <row r="2042" spans="1:11" s="49" customFormat="1" ht="18">
      <c r="A2042" s="252" t="s">
        <v>4565</v>
      </c>
      <c r="B2042" s="28"/>
      <c r="C2042" s="28"/>
      <c r="D2042" s="28"/>
      <c r="E2042" s="28"/>
      <c r="F2042" s="249">
        <f t="shared" si="35"/>
        <v>1</v>
      </c>
      <c r="J2042" s="49">
        <v>1</v>
      </c>
      <c r="K2042" s="174"/>
    </row>
    <row r="2043" spans="1:11" s="49" customFormat="1" ht="18">
      <c r="A2043" s="252" t="s">
        <v>4871</v>
      </c>
      <c r="B2043" s="28"/>
      <c r="C2043" s="28"/>
      <c r="D2043" s="28"/>
      <c r="E2043" s="28"/>
      <c r="F2043" s="249">
        <f t="shared" si="35"/>
        <v>11</v>
      </c>
      <c r="H2043" s="49">
        <v>7</v>
      </c>
      <c r="J2043" s="49">
        <v>4</v>
      </c>
    </row>
    <row r="2044" spans="1:11" s="49" customFormat="1" ht="18">
      <c r="A2044" s="252" t="s">
        <v>4828</v>
      </c>
      <c r="B2044" s="28"/>
      <c r="C2044" s="28"/>
      <c r="D2044" s="28"/>
      <c r="E2044" s="28"/>
      <c r="F2044" s="249">
        <f t="shared" si="35"/>
        <v>6</v>
      </c>
      <c r="K2044" s="49">
        <v>6</v>
      </c>
    </row>
    <row r="2045" spans="1:11" s="49" customFormat="1" ht="18">
      <c r="A2045" s="252" t="s">
        <v>4206</v>
      </c>
      <c r="B2045" s="28"/>
      <c r="C2045" s="28"/>
      <c r="D2045" s="28"/>
      <c r="E2045" s="28"/>
      <c r="F2045" s="249">
        <f t="shared" si="35"/>
        <v>12</v>
      </c>
      <c r="H2045" s="49">
        <v>12</v>
      </c>
      <c r="K2045" s="174"/>
    </row>
    <row r="2046" spans="1:11" s="49" customFormat="1" ht="18">
      <c r="A2046" s="252" t="s">
        <v>5022</v>
      </c>
      <c r="B2046" s="28"/>
      <c r="C2046" s="28"/>
      <c r="D2046" s="28"/>
      <c r="E2046" s="28"/>
      <c r="F2046" s="249">
        <f t="shared" si="35"/>
        <v>33</v>
      </c>
      <c r="I2046" s="49">
        <v>33</v>
      </c>
    </row>
    <row r="2047" spans="1:11" s="49" customFormat="1" ht="18">
      <c r="A2047" s="252" t="s">
        <v>4727</v>
      </c>
      <c r="B2047" s="28"/>
      <c r="C2047" s="28"/>
      <c r="D2047" s="28"/>
      <c r="E2047" s="28"/>
      <c r="F2047" s="249">
        <f t="shared" si="35"/>
        <v>4</v>
      </c>
      <c r="I2047" s="49">
        <v>4</v>
      </c>
      <c r="K2047" s="174"/>
    </row>
    <row r="2048" spans="1:11" s="49" customFormat="1" ht="18">
      <c r="A2048" s="252" t="s">
        <v>5147</v>
      </c>
      <c r="B2048" s="28"/>
      <c r="C2048" s="28"/>
      <c r="D2048" s="28"/>
      <c r="E2048" s="28"/>
      <c r="F2048" s="249">
        <f t="shared" si="35"/>
        <v>4</v>
      </c>
      <c r="J2048" s="49">
        <v>4</v>
      </c>
      <c r="K2048" s="174"/>
    </row>
    <row r="2049" spans="1:11" s="49" customFormat="1" ht="18">
      <c r="A2049" s="252" t="s">
        <v>4408</v>
      </c>
      <c r="B2049" s="28"/>
      <c r="C2049" s="28"/>
      <c r="D2049" s="28"/>
      <c r="E2049" s="28"/>
      <c r="F2049" s="249">
        <f t="shared" si="35"/>
        <v>72</v>
      </c>
      <c r="G2049" s="49">
        <v>6</v>
      </c>
      <c r="I2049" s="49">
        <v>66</v>
      </c>
    </row>
    <row r="2050" spans="1:11" s="49" customFormat="1" ht="18">
      <c r="A2050" s="252" t="s">
        <v>4373</v>
      </c>
      <c r="B2050" s="28"/>
      <c r="C2050" s="28"/>
      <c r="D2050" s="28"/>
      <c r="E2050" s="28"/>
      <c r="F2050" s="249">
        <f t="shared" si="35"/>
        <v>2</v>
      </c>
      <c r="J2050" s="49">
        <v>2</v>
      </c>
    </row>
    <row r="2051" spans="1:11" s="49" customFormat="1" ht="18">
      <c r="A2051" s="252" t="s">
        <v>5138</v>
      </c>
      <c r="B2051" s="28"/>
      <c r="C2051" s="28"/>
      <c r="D2051" s="28"/>
      <c r="E2051" s="28"/>
      <c r="F2051" s="249">
        <f t="shared" si="35"/>
        <v>1</v>
      </c>
      <c r="H2051" s="49">
        <v>1</v>
      </c>
    </row>
    <row r="2052" spans="1:11" s="49" customFormat="1" ht="18">
      <c r="A2052" s="252" t="s">
        <v>4681</v>
      </c>
      <c r="B2052" s="28"/>
      <c r="C2052" s="28"/>
      <c r="D2052" s="28"/>
      <c r="E2052" s="28"/>
      <c r="F2052" s="249">
        <f t="shared" si="35"/>
        <v>3</v>
      </c>
      <c r="J2052" s="49">
        <v>3</v>
      </c>
      <c r="K2052" s="174"/>
    </row>
    <row r="2053" spans="1:11" s="49" customFormat="1" ht="18">
      <c r="A2053" s="252" t="s">
        <v>4728</v>
      </c>
      <c r="B2053" s="28"/>
      <c r="C2053" s="28"/>
      <c r="D2053" s="28"/>
      <c r="E2053" s="28"/>
      <c r="F2053" s="249">
        <f t="shared" si="35"/>
        <v>5</v>
      </c>
      <c r="I2053" s="49">
        <v>5</v>
      </c>
      <c r="K2053" s="174"/>
    </row>
    <row r="2054" spans="1:11" s="49" customFormat="1" ht="18">
      <c r="A2054" s="252" t="s">
        <v>4993</v>
      </c>
      <c r="B2054" s="28"/>
      <c r="C2054" s="28"/>
      <c r="D2054" s="28"/>
      <c r="E2054" s="28"/>
      <c r="F2054" s="249">
        <f t="shared" si="35"/>
        <v>2</v>
      </c>
      <c r="J2054" s="49">
        <v>2</v>
      </c>
    </row>
    <row r="2055" spans="1:11" s="49" customFormat="1" ht="18">
      <c r="A2055" s="252" t="s">
        <v>5010</v>
      </c>
      <c r="B2055" s="28"/>
      <c r="C2055" s="28"/>
      <c r="D2055" s="28"/>
      <c r="E2055" s="28"/>
      <c r="F2055" s="249">
        <f t="shared" si="35"/>
        <v>3</v>
      </c>
      <c r="J2055" s="49">
        <v>3</v>
      </c>
    </row>
    <row r="2056" spans="1:11" s="49" customFormat="1" ht="18">
      <c r="A2056" s="252" t="s">
        <v>4724</v>
      </c>
      <c r="B2056" s="28"/>
      <c r="C2056" s="28"/>
      <c r="D2056" s="28"/>
      <c r="E2056" s="28"/>
      <c r="F2056" s="249">
        <f t="shared" si="35"/>
        <v>1</v>
      </c>
      <c r="J2056" s="49">
        <v>1</v>
      </c>
      <c r="K2056" s="174"/>
    </row>
    <row r="2057" spans="1:11" s="49" customFormat="1" ht="18">
      <c r="A2057" s="252" t="s">
        <v>4352</v>
      </c>
      <c r="B2057" s="28"/>
      <c r="C2057" s="28"/>
      <c r="D2057" s="28"/>
      <c r="E2057" s="28"/>
      <c r="F2057" s="249">
        <f t="shared" si="35"/>
        <v>50</v>
      </c>
      <c r="I2057" s="49">
        <v>49</v>
      </c>
      <c r="J2057" s="49">
        <v>1</v>
      </c>
      <c r="K2057" s="174"/>
    </row>
    <row r="2058" spans="1:11" s="49" customFormat="1" ht="18">
      <c r="A2058" s="252" t="s">
        <v>5029</v>
      </c>
      <c r="B2058" s="28"/>
      <c r="C2058" s="28"/>
      <c r="D2058" s="28"/>
      <c r="E2058" s="28"/>
      <c r="F2058" s="249">
        <f t="shared" si="35"/>
        <v>52</v>
      </c>
      <c r="G2058" s="327">
        <v>52</v>
      </c>
    </row>
    <row r="2059" spans="1:11" s="49" customFormat="1" ht="18">
      <c r="A2059" s="252" t="s">
        <v>4207</v>
      </c>
      <c r="B2059" s="28"/>
      <c r="C2059" s="28"/>
      <c r="D2059" s="28"/>
      <c r="E2059" s="28"/>
      <c r="F2059" s="249">
        <f t="shared" si="35"/>
        <v>11</v>
      </c>
      <c r="H2059" s="49">
        <v>4</v>
      </c>
      <c r="I2059" s="49">
        <v>7</v>
      </c>
      <c r="K2059" s="174"/>
    </row>
    <row r="2060" spans="1:11" s="49" customFormat="1" ht="18">
      <c r="A2060" s="252" t="s">
        <v>4510</v>
      </c>
      <c r="B2060" s="28"/>
      <c r="C2060" s="28"/>
      <c r="D2060" s="28"/>
      <c r="E2060" s="28"/>
      <c r="F2060" s="249">
        <f t="shared" si="35"/>
        <v>1</v>
      </c>
      <c r="J2060" s="49">
        <v>1</v>
      </c>
      <c r="K2060" s="174"/>
    </row>
    <row r="2061" spans="1:11" s="49" customFormat="1" ht="18">
      <c r="A2061" s="252" t="s">
        <v>5236</v>
      </c>
      <c r="B2061" s="28"/>
      <c r="C2061" s="28"/>
      <c r="D2061" s="28"/>
      <c r="E2061" s="28"/>
      <c r="F2061" s="249">
        <f t="shared" si="35"/>
        <v>2</v>
      </c>
      <c r="I2061" s="49">
        <v>2</v>
      </c>
      <c r="K2061" s="174"/>
    </row>
    <row r="2062" spans="1:11" s="49" customFormat="1" ht="18">
      <c r="A2062" s="252" t="s">
        <v>4375</v>
      </c>
      <c r="B2062" s="28"/>
      <c r="C2062" s="28"/>
      <c r="D2062" s="28"/>
      <c r="E2062" s="28"/>
      <c r="F2062" s="249">
        <f t="shared" si="35"/>
        <v>1</v>
      </c>
      <c r="J2062" s="49">
        <v>1</v>
      </c>
    </row>
    <row r="2063" spans="1:11" s="49" customFormat="1" ht="18">
      <c r="A2063" s="252" t="s">
        <v>5011</v>
      </c>
      <c r="B2063" s="28"/>
      <c r="C2063" s="28"/>
      <c r="D2063" s="28"/>
      <c r="E2063" s="28"/>
      <c r="F2063" s="249">
        <f t="shared" si="35"/>
        <v>1</v>
      </c>
      <c r="J2063" s="49">
        <v>1</v>
      </c>
    </row>
    <row r="2064" spans="1:11" s="49" customFormat="1" ht="18">
      <c r="A2064" s="252" t="s">
        <v>4566</v>
      </c>
      <c r="B2064" s="28"/>
      <c r="C2064" s="28"/>
      <c r="D2064" s="28"/>
      <c r="E2064" s="28"/>
      <c r="F2064" s="249">
        <f t="shared" si="35"/>
        <v>1</v>
      </c>
      <c r="J2064" s="49">
        <v>1</v>
      </c>
      <c r="K2064" s="174"/>
    </row>
    <row r="2065" spans="1:11" s="49" customFormat="1" ht="18">
      <c r="A2065" s="252" t="s">
        <v>5021</v>
      </c>
      <c r="B2065" s="28"/>
      <c r="C2065" s="28"/>
      <c r="D2065" s="28"/>
      <c r="E2065" s="28"/>
      <c r="F2065" s="249">
        <f t="shared" si="35"/>
        <v>15</v>
      </c>
      <c r="I2065" s="49">
        <v>14</v>
      </c>
      <c r="J2065" s="49">
        <v>1</v>
      </c>
    </row>
    <row r="2066" spans="1:11" s="49" customFormat="1" ht="18">
      <c r="A2066" s="252" t="s">
        <v>4427</v>
      </c>
      <c r="B2066" s="28"/>
      <c r="C2066" s="28"/>
      <c r="D2066" s="28"/>
      <c r="E2066" s="28"/>
      <c r="F2066" s="249">
        <f t="shared" si="35"/>
        <v>13</v>
      </c>
      <c r="I2066" s="49">
        <v>5</v>
      </c>
      <c r="J2066" s="49">
        <v>8</v>
      </c>
      <c r="K2066" s="174"/>
    </row>
    <row r="2067" spans="1:11" s="49" customFormat="1" ht="18">
      <c r="A2067" s="252" t="s">
        <v>4570</v>
      </c>
      <c r="B2067" s="28"/>
      <c r="C2067" s="28"/>
      <c r="D2067" s="28"/>
      <c r="E2067" s="28"/>
      <c r="F2067" s="249">
        <f t="shared" si="35"/>
        <v>36</v>
      </c>
      <c r="J2067" s="49">
        <v>36</v>
      </c>
      <c r="K2067" s="174"/>
    </row>
    <row r="2068" spans="1:11" s="49" customFormat="1" ht="18">
      <c r="A2068" s="252" t="s">
        <v>5019</v>
      </c>
      <c r="B2068" s="28"/>
      <c r="C2068" s="28"/>
      <c r="D2068" s="28"/>
      <c r="E2068" s="28"/>
      <c r="F2068" s="249">
        <f t="shared" si="35"/>
        <v>1</v>
      </c>
      <c r="J2068" s="49">
        <v>1</v>
      </c>
    </row>
    <row r="2069" spans="1:11" s="49" customFormat="1" ht="18">
      <c r="A2069" s="252" t="s">
        <v>4675</v>
      </c>
      <c r="B2069" s="28"/>
      <c r="C2069" s="28"/>
      <c r="D2069" s="28"/>
      <c r="E2069" s="28"/>
      <c r="F2069" s="249">
        <f t="shared" si="35"/>
        <v>13</v>
      </c>
      <c r="I2069" s="49">
        <v>1</v>
      </c>
      <c r="J2069" s="49">
        <v>12</v>
      </c>
      <c r="K2069" s="174"/>
    </row>
    <row r="2070" spans="1:11" s="49" customFormat="1" ht="18">
      <c r="A2070" s="252" t="s">
        <v>5005</v>
      </c>
      <c r="B2070" s="28"/>
      <c r="C2070" s="28"/>
      <c r="D2070" s="28"/>
      <c r="E2070" s="28"/>
      <c r="F2070" s="249">
        <f t="shared" si="35"/>
        <v>37</v>
      </c>
      <c r="J2070" s="49">
        <v>37</v>
      </c>
    </row>
    <row r="2071" spans="1:11" s="49" customFormat="1" ht="18">
      <c r="A2071" s="252" t="s">
        <v>4733</v>
      </c>
      <c r="B2071" s="28"/>
      <c r="C2071" s="28"/>
      <c r="D2071" s="28"/>
      <c r="E2071" s="28"/>
      <c r="F2071" s="249">
        <f t="shared" si="35"/>
        <v>8</v>
      </c>
      <c r="H2071" s="49">
        <v>1</v>
      </c>
      <c r="J2071" s="49">
        <v>7</v>
      </c>
      <c r="K2071" s="174"/>
    </row>
    <row r="2072" spans="1:11" s="49" customFormat="1" ht="18">
      <c r="A2072" s="252" t="s">
        <v>4495</v>
      </c>
      <c r="B2072" s="28"/>
      <c r="C2072" s="28"/>
      <c r="D2072" s="28"/>
      <c r="E2072" s="28"/>
      <c r="F2072" s="249">
        <f t="shared" si="35"/>
        <v>4</v>
      </c>
      <c r="H2072" s="49">
        <v>2</v>
      </c>
      <c r="J2072" s="49">
        <v>2</v>
      </c>
      <c r="K2072" s="174"/>
    </row>
    <row r="2073" spans="1:11" s="49" customFormat="1" ht="18">
      <c r="A2073" s="252" t="s">
        <v>5092</v>
      </c>
      <c r="B2073" s="28"/>
      <c r="C2073" s="28"/>
      <c r="D2073" s="28"/>
      <c r="E2073" s="28"/>
      <c r="F2073" s="249">
        <f t="shared" si="35"/>
        <v>1</v>
      </c>
      <c r="I2073" s="49">
        <v>1</v>
      </c>
    </row>
    <row r="2074" spans="1:11" s="49" customFormat="1" ht="18">
      <c r="A2074" s="252" t="s">
        <v>4202</v>
      </c>
      <c r="B2074" s="28"/>
      <c r="C2074" s="28"/>
      <c r="D2074" s="28"/>
      <c r="E2074" s="28"/>
      <c r="F2074" s="249">
        <f t="shared" si="35"/>
        <v>59</v>
      </c>
      <c r="H2074" s="49">
        <v>59</v>
      </c>
      <c r="K2074" s="174"/>
    </row>
    <row r="2075" spans="1:11" s="49" customFormat="1" ht="18">
      <c r="A2075" s="252" t="s">
        <v>4569</v>
      </c>
      <c r="B2075" s="28"/>
      <c r="C2075" s="28"/>
      <c r="D2075" s="28"/>
      <c r="E2075" s="28"/>
      <c r="F2075" s="249">
        <f t="shared" si="35"/>
        <v>1</v>
      </c>
      <c r="I2075" s="49">
        <v>1</v>
      </c>
      <c r="K2075" s="174"/>
    </row>
    <row r="2076" spans="1:11" s="49" customFormat="1" ht="18">
      <c r="A2076" s="252" t="s">
        <v>5026</v>
      </c>
      <c r="B2076" s="28"/>
      <c r="C2076" s="28"/>
      <c r="D2076" s="28"/>
      <c r="E2076" s="28"/>
      <c r="F2076" s="249">
        <f t="shared" si="35"/>
        <v>3</v>
      </c>
      <c r="G2076" s="327">
        <v>3</v>
      </c>
    </row>
    <row r="2077" spans="1:11" s="49" customFormat="1" ht="18">
      <c r="A2077" s="252" t="s">
        <v>4500</v>
      </c>
      <c r="B2077" s="28"/>
      <c r="C2077" s="28"/>
      <c r="D2077" s="28"/>
      <c r="E2077" s="28"/>
      <c r="F2077" s="249">
        <f t="shared" si="35"/>
        <v>4</v>
      </c>
      <c r="J2077" s="49">
        <v>4</v>
      </c>
      <c r="K2077" s="174"/>
    </row>
    <row r="2078" spans="1:11" s="49" customFormat="1" ht="18">
      <c r="A2078" s="252" t="s">
        <v>5247</v>
      </c>
      <c r="B2078" s="28"/>
      <c r="C2078" s="28"/>
      <c r="D2078" s="28"/>
      <c r="E2078" s="28"/>
      <c r="F2078" s="249">
        <f t="shared" si="35"/>
        <v>19</v>
      </c>
      <c r="I2078" s="49">
        <v>17</v>
      </c>
      <c r="J2078" s="49">
        <v>2</v>
      </c>
      <c r="K2078" s="174"/>
    </row>
    <row r="2079" spans="1:11" s="49" customFormat="1" ht="18">
      <c r="A2079" s="252" t="s">
        <v>4827</v>
      </c>
      <c r="B2079" s="28"/>
      <c r="C2079" s="28"/>
      <c r="D2079" s="28"/>
      <c r="E2079" s="28"/>
      <c r="F2079" s="249">
        <f t="shared" si="35"/>
        <v>6</v>
      </c>
      <c r="K2079" s="49">
        <v>6</v>
      </c>
    </row>
    <row r="2080" spans="1:11" s="49" customFormat="1" ht="18">
      <c r="A2080" s="252" t="s">
        <v>5237</v>
      </c>
      <c r="B2080" s="28"/>
      <c r="C2080" s="28"/>
      <c r="D2080" s="28"/>
      <c r="E2080" s="28"/>
      <c r="F2080" s="249">
        <f t="shared" si="35"/>
        <v>1</v>
      </c>
      <c r="I2080" s="49">
        <v>1</v>
      </c>
      <c r="K2080" s="174"/>
    </row>
    <row r="2081" spans="1:11" s="49" customFormat="1" ht="18">
      <c r="A2081" s="252" t="s">
        <v>4410</v>
      </c>
      <c r="B2081" s="28"/>
      <c r="C2081" s="28"/>
      <c r="D2081" s="28"/>
      <c r="E2081" s="28"/>
      <c r="F2081" s="249">
        <f t="shared" si="35"/>
        <v>1</v>
      </c>
      <c r="J2081" s="49">
        <v>1</v>
      </c>
      <c r="K2081" s="174"/>
    </row>
    <row r="2082" spans="1:11" s="49" customFormat="1" ht="18">
      <c r="A2082" s="252" t="s">
        <v>5015</v>
      </c>
      <c r="B2082" s="28"/>
      <c r="C2082" s="28"/>
      <c r="D2082" s="28"/>
      <c r="E2082" s="28"/>
      <c r="F2082" s="249">
        <f t="shared" si="35"/>
        <v>7</v>
      </c>
      <c r="J2082" s="49">
        <v>7</v>
      </c>
    </row>
    <row r="2083" spans="1:11" s="49" customFormat="1" ht="18">
      <c r="A2083" s="252" t="s">
        <v>4490</v>
      </c>
      <c r="B2083" s="28"/>
      <c r="C2083" s="28"/>
      <c r="D2083" s="28"/>
      <c r="E2083" s="28"/>
      <c r="F2083" s="249">
        <f t="shared" si="35"/>
        <v>3</v>
      </c>
      <c r="J2083" s="49">
        <v>3</v>
      </c>
      <c r="K2083" s="174"/>
    </row>
    <row r="2084" spans="1:11" s="49" customFormat="1" ht="18">
      <c r="A2084" s="252" t="s">
        <v>5016</v>
      </c>
      <c r="B2084" s="28"/>
      <c r="C2084" s="28"/>
      <c r="D2084" s="28"/>
      <c r="E2084" s="28"/>
      <c r="F2084" s="249">
        <f t="shared" si="35"/>
        <v>7</v>
      </c>
      <c r="J2084" s="49">
        <v>7</v>
      </c>
    </row>
    <row r="2085" spans="1:11" s="49" customFormat="1" ht="18">
      <c r="A2085" s="252" t="s">
        <v>4826</v>
      </c>
      <c r="B2085" s="28"/>
      <c r="C2085" s="28"/>
      <c r="D2085" s="28"/>
      <c r="E2085" s="28"/>
      <c r="F2085" s="249">
        <f t="shared" si="35"/>
        <v>1</v>
      </c>
      <c r="I2085" s="49">
        <v>1</v>
      </c>
      <c r="K2085" s="174"/>
    </row>
    <row r="2086" spans="1:11" s="49" customFormat="1" ht="18">
      <c r="A2086" s="252" t="s">
        <v>4409</v>
      </c>
      <c r="B2086" s="28"/>
      <c r="C2086" s="28"/>
      <c r="D2086" s="28"/>
      <c r="E2086" s="28"/>
      <c r="F2086" s="249">
        <f t="shared" si="35"/>
        <v>18</v>
      </c>
      <c r="J2086" s="49">
        <v>18</v>
      </c>
      <c r="K2086" s="174"/>
    </row>
    <row r="2087" spans="1:11" s="49" customFormat="1" ht="18">
      <c r="A2087" s="252" t="s">
        <v>4682</v>
      </c>
      <c r="B2087" s="28"/>
      <c r="C2087" s="28"/>
      <c r="D2087" s="28"/>
      <c r="E2087" s="28"/>
      <c r="F2087" s="249">
        <f t="shared" si="35"/>
        <v>1</v>
      </c>
      <c r="J2087" s="49">
        <v>1</v>
      </c>
      <c r="K2087" s="174"/>
    </row>
    <row r="2088" spans="1:11" s="49" customFormat="1" ht="18">
      <c r="A2088" s="252" t="s">
        <v>4496</v>
      </c>
      <c r="B2088" s="28"/>
      <c r="C2088" s="28"/>
      <c r="D2088" s="28"/>
      <c r="E2088" s="28"/>
      <c r="F2088" s="249">
        <f t="shared" si="35"/>
        <v>1</v>
      </c>
      <c r="J2088" s="49">
        <v>1</v>
      </c>
      <c r="K2088" s="174"/>
    </row>
    <row r="2089" spans="1:11" s="49" customFormat="1" ht="18">
      <c r="A2089" s="252" t="s">
        <v>5018</v>
      </c>
      <c r="B2089" s="28"/>
      <c r="C2089" s="28"/>
      <c r="D2089" s="28"/>
      <c r="E2089" s="28"/>
      <c r="F2089" s="249">
        <f t="shared" si="35"/>
        <v>2</v>
      </c>
      <c r="J2089" s="49">
        <v>2</v>
      </c>
    </row>
    <row r="2090" spans="1:11" s="49" customFormat="1" ht="18">
      <c r="A2090" s="252" t="s">
        <v>4498</v>
      </c>
      <c r="B2090" s="28"/>
      <c r="C2090" s="28"/>
      <c r="D2090" s="28"/>
      <c r="E2090" s="28"/>
      <c r="F2090" s="249">
        <f t="shared" ref="F2090:F2153" si="36">SUM(G2090:K2090)</f>
        <v>8</v>
      </c>
      <c r="J2090" s="49">
        <v>8</v>
      </c>
      <c r="K2090" s="174"/>
    </row>
    <row r="2091" spans="1:11" s="49" customFormat="1" ht="18">
      <c r="A2091" s="252" t="s">
        <v>5250</v>
      </c>
      <c r="B2091" s="28"/>
      <c r="C2091" s="28"/>
      <c r="D2091" s="28"/>
      <c r="E2091" s="28"/>
      <c r="F2091" s="249">
        <f t="shared" si="36"/>
        <v>35</v>
      </c>
      <c r="I2091" s="49">
        <v>35</v>
      </c>
      <c r="K2091" s="174"/>
    </row>
    <row r="2092" spans="1:11" s="49" customFormat="1" ht="18">
      <c r="A2092" s="252" t="s">
        <v>5094</v>
      </c>
      <c r="B2092" s="28"/>
      <c r="C2092" s="28"/>
      <c r="D2092" s="28"/>
      <c r="E2092" s="28"/>
      <c r="F2092" s="249">
        <f t="shared" si="36"/>
        <v>126</v>
      </c>
      <c r="I2092" s="49">
        <v>126</v>
      </c>
    </row>
    <row r="2093" spans="1:11" s="49" customFormat="1" ht="18">
      <c r="A2093" s="252" t="s">
        <v>5017</v>
      </c>
      <c r="B2093" s="28"/>
      <c r="C2093" s="28"/>
      <c r="D2093" s="28"/>
      <c r="E2093" s="28"/>
      <c r="F2093" s="249">
        <f t="shared" si="36"/>
        <v>4</v>
      </c>
      <c r="J2093" s="49">
        <v>4</v>
      </c>
    </row>
    <row r="2094" spans="1:11" s="49" customFormat="1" ht="18">
      <c r="A2094" s="252" t="s">
        <v>4376</v>
      </c>
      <c r="B2094" s="28"/>
      <c r="C2094" s="28"/>
      <c r="D2094" s="28"/>
      <c r="E2094" s="28"/>
      <c r="F2094" s="249">
        <f t="shared" si="36"/>
        <v>46</v>
      </c>
      <c r="I2094" s="49">
        <v>30</v>
      </c>
      <c r="J2094" s="49">
        <v>16</v>
      </c>
      <c r="K2094" s="174"/>
    </row>
    <row r="2095" spans="1:11" s="49" customFormat="1" ht="18">
      <c r="A2095" s="252" t="s">
        <v>4680</v>
      </c>
      <c r="B2095" s="28"/>
      <c r="C2095" s="28"/>
      <c r="D2095" s="28"/>
      <c r="E2095" s="28"/>
      <c r="F2095" s="249">
        <f t="shared" si="36"/>
        <v>3</v>
      </c>
      <c r="J2095" s="49">
        <v>3</v>
      </c>
      <c r="K2095" s="174"/>
    </row>
    <row r="2096" spans="1:11" s="49" customFormat="1" ht="18">
      <c r="A2096" s="252" t="s">
        <v>4624</v>
      </c>
      <c r="B2096" s="28"/>
      <c r="C2096" s="28"/>
      <c r="D2096" s="28"/>
      <c r="E2096" s="28"/>
      <c r="F2096" s="249">
        <f t="shared" si="36"/>
        <v>1</v>
      </c>
      <c r="J2096" s="49">
        <v>1</v>
      </c>
      <c r="K2096" s="174"/>
    </row>
    <row r="2097" spans="1:11" s="49" customFormat="1" ht="18">
      <c r="A2097" s="252" t="s">
        <v>4622</v>
      </c>
      <c r="B2097" s="28"/>
      <c r="C2097" s="28"/>
      <c r="D2097" s="28"/>
      <c r="E2097" s="28"/>
      <c r="F2097" s="249">
        <f t="shared" si="36"/>
        <v>2</v>
      </c>
      <c r="J2097" s="49">
        <v>2</v>
      </c>
      <c r="K2097" s="174"/>
    </row>
    <row r="2098" spans="1:11" s="49" customFormat="1" ht="18">
      <c r="A2098" s="252" t="s">
        <v>4829</v>
      </c>
      <c r="B2098" s="28"/>
      <c r="C2098" s="28"/>
      <c r="D2098" s="28"/>
      <c r="E2098" s="28"/>
      <c r="F2098" s="249">
        <f t="shared" si="36"/>
        <v>8</v>
      </c>
      <c r="I2098" s="49">
        <v>1</v>
      </c>
      <c r="J2098" s="49">
        <v>4</v>
      </c>
      <c r="K2098" s="49">
        <v>3</v>
      </c>
    </row>
    <row r="2099" spans="1:11" s="49" customFormat="1" ht="18">
      <c r="A2099" s="252" t="s">
        <v>5254</v>
      </c>
      <c r="B2099" s="28"/>
      <c r="C2099" s="28"/>
      <c r="D2099" s="28"/>
      <c r="E2099" s="28"/>
      <c r="F2099" s="249">
        <f t="shared" si="36"/>
        <v>1</v>
      </c>
      <c r="I2099" s="49">
        <v>1</v>
      </c>
    </row>
    <row r="2100" spans="1:11" s="49" customFormat="1" ht="18">
      <c r="A2100" s="252" t="s">
        <v>5186</v>
      </c>
      <c r="B2100" s="28"/>
      <c r="C2100" s="28"/>
      <c r="D2100" s="28"/>
      <c r="E2100" s="28"/>
      <c r="F2100" s="249">
        <f t="shared" si="36"/>
        <v>15</v>
      </c>
      <c r="J2100" s="49">
        <v>15</v>
      </c>
      <c r="K2100" s="174"/>
    </row>
    <row r="2101" spans="1:11" s="49" customFormat="1" ht="18">
      <c r="A2101" s="252" t="s">
        <v>4205</v>
      </c>
      <c r="B2101" s="28"/>
      <c r="C2101" s="28"/>
      <c r="D2101" s="28"/>
      <c r="E2101" s="28"/>
      <c r="F2101" s="249">
        <f t="shared" si="36"/>
        <v>15</v>
      </c>
      <c r="H2101" s="49">
        <v>15</v>
      </c>
      <c r="K2101" s="174"/>
    </row>
    <row r="2102" spans="1:11" s="49" customFormat="1" ht="18">
      <c r="A2102" s="252" t="s">
        <v>4959</v>
      </c>
      <c r="B2102" s="28"/>
      <c r="C2102" s="28"/>
      <c r="D2102" s="28"/>
      <c r="E2102" s="28"/>
      <c r="F2102" s="249">
        <f t="shared" si="36"/>
        <v>5</v>
      </c>
      <c r="I2102" s="49">
        <v>5</v>
      </c>
    </row>
    <row r="2103" spans="1:11" s="49" customFormat="1" ht="18">
      <c r="A2103" s="252" t="s">
        <v>5228</v>
      </c>
      <c r="B2103" s="28"/>
      <c r="C2103" s="28"/>
      <c r="D2103" s="28"/>
      <c r="E2103" s="28"/>
      <c r="F2103" s="249">
        <f t="shared" si="36"/>
        <v>11</v>
      </c>
      <c r="J2103" s="49">
        <v>11</v>
      </c>
      <c r="K2103" s="174"/>
    </row>
    <row r="2104" spans="1:11" s="49" customFormat="1" ht="18">
      <c r="A2104" s="252" t="s">
        <v>5012</v>
      </c>
      <c r="B2104" s="28"/>
      <c r="C2104" s="28"/>
      <c r="D2104" s="28"/>
      <c r="E2104" s="28"/>
      <c r="F2104" s="249">
        <f t="shared" si="36"/>
        <v>5</v>
      </c>
      <c r="J2104" s="49">
        <v>5</v>
      </c>
    </row>
    <row r="2105" spans="1:11" s="49" customFormat="1" ht="18">
      <c r="A2105" s="252" t="s">
        <v>5195</v>
      </c>
      <c r="B2105" s="28"/>
      <c r="C2105" s="28"/>
      <c r="D2105" s="28"/>
      <c r="E2105" s="28"/>
      <c r="F2105" s="249">
        <f t="shared" si="36"/>
        <v>3</v>
      </c>
      <c r="I2105" s="49">
        <v>3</v>
      </c>
    </row>
    <row r="2106" spans="1:11" s="49" customFormat="1" ht="18">
      <c r="A2106" s="252" t="s">
        <v>4966</v>
      </c>
      <c r="B2106" s="28"/>
      <c r="C2106" s="28"/>
      <c r="D2106" s="28"/>
      <c r="E2106" s="28"/>
      <c r="F2106" s="249">
        <f t="shared" si="36"/>
        <v>1</v>
      </c>
      <c r="I2106" s="49">
        <v>1</v>
      </c>
    </row>
    <row r="2107" spans="1:11" s="49" customFormat="1" ht="18">
      <c r="A2107" s="252" t="s">
        <v>4564</v>
      </c>
      <c r="B2107" s="28"/>
      <c r="C2107" s="28"/>
      <c r="D2107" s="28"/>
      <c r="E2107" s="28"/>
      <c r="F2107" s="249">
        <f t="shared" si="36"/>
        <v>3</v>
      </c>
      <c r="J2107" s="49">
        <v>3</v>
      </c>
      <c r="K2107" s="174"/>
    </row>
    <row r="2108" spans="1:11" s="49" customFormat="1" ht="18">
      <c r="A2108" s="252" t="s">
        <v>4678</v>
      </c>
      <c r="B2108" s="28"/>
      <c r="C2108" s="28"/>
      <c r="D2108" s="28"/>
      <c r="E2108" s="28"/>
      <c r="F2108" s="249">
        <f t="shared" si="36"/>
        <v>1</v>
      </c>
      <c r="J2108" s="49">
        <v>1</v>
      </c>
      <c r="K2108" s="174"/>
    </row>
    <row r="2109" spans="1:11" s="49" customFormat="1" ht="18">
      <c r="A2109" s="252" t="s">
        <v>5193</v>
      </c>
      <c r="B2109" s="28"/>
      <c r="C2109" s="28"/>
      <c r="D2109" s="28"/>
      <c r="E2109" s="28"/>
      <c r="F2109" s="249">
        <f t="shared" si="36"/>
        <v>5</v>
      </c>
      <c r="I2109" s="49">
        <v>5</v>
      </c>
      <c r="K2109" s="174"/>
    </row>
    <row r="2110" spans="1:11" s="49" customFormat="1" ht="18">
      <c r="A2110" s="252" t="s">
        <v>5246</v>
      </c>
      <c r="B2110" s="28"/>
      <c r="C2110" s="28"/>
      <c r="D2110" s="28"/>
      <c r="E2110" s="28"/>
      <c r="F2110" s="249">
        <f t="shared" si="36"/>
        <v>57</v>
      </c>
      <c r="I2110" s="49">
        <v>57</v>
      </c>
      <c r="K2110" s="174"/>
    </row>
    <row r="2111" spans="1:11" s="49" customFormat="1" ht="18">
      <c r="A2111" s="252" t="s">
        <v>5008</v>
      </c>
      <c r="B2111" s="28"/>
      <c r="C2111" s="28"/>
      <c r="D2111" s="28"/>
      <c r="E2111" s="28"/>
      <c r="F2111" s="249">
        <f t="shared" si="36"/>
        <v>9</v>
      </c>
      <c r="J2111" s="49">
        <v>9</v>
      </c>
    </row>
    <row r="2112" spans="1:11" s="49" customFormat="1" ht="18">
      <c r="A2112" s="252" t="s">
        <v>4568</v>
      </c>
      <c r="B2112" s="28"/>
      <c r="C2112" s="28"/>
      <c r="D2112" s="28"/>
      <c r="E2112" s="28"/>
      <c r="F2112" s="249">
        <f t="shared" si="36"/>
        <v>2</v>
      </c>
      <c r="I2112" s="49">
        <v>2</v>
      </c>
      <c r="K2112" s="174"/>
    </row>
    <row r="2113" spans="1:11" s="49" customFormat="1" ht="18">
      <c r="A2113" s="252" t="s">
        <v>4960</v>
      </c>
      <c r="B2113" s="28"/>
      <c r="C2113" s="28"/>
      <c r="D2113" s="28"/>
      <c r="E2113" s="28"/>
      <c r="F2113" s="249">
        <f t="shared" si="36"/>
        <v>1</v>
      </c>
      <c r="I2113" s="49">
        <v>1</v>
      </c>
    </row>
    <row r="2114" spans="1:11" s="49" customFormat="1" ht="18">
      <c r="A2114" s="252" t="s">
        <v>5230</v>
      </c>
      <c r="B2114" s="28"/>
      <c r="C2114" s="28"/>
      <c r="D2114" s="28"/>
      <c r="E2114" s="28"/>
      <c r="F2114" s="249">
        <f t="shared" si="36"/>
        <v>5</v>
      </c>
      <c r="J2114" s="49">
        <v>5</v>
      </c>
      <c r="K2114" s="174"/>
    </row>
    <row r="2115" spans="1:11" s="49" customFormat="1" ht="18">
      <c r="A2115" s="252" t="s">
        <v>4621</v>
      </c>
      <c r="B2115" s="28"/>
      <c r="C2115" s="28"/>
      <c r="D2115" s="28"/>
      <c r="E2115" s="28"/>
      <c r="F2115" s="249">
        <f t="shared" si="36"/>
        <v>1</v>
      </c>
      <c r="J2115" s="49">
        <v>1</v>
      </c>
      <c r="K2115" s="174"/>
    </row>
    <row r="2116" spans="1:11" s="49" customFormat="1" ht="18">
      <c r="A2116" s="252" t="s">
        <v>5243</v>
      </c>
      <c r="B2116" s="28"/>
      <c r="C2116" s="28"/>
      <c r="D2116" s="28"/>
      <c r="E2116" s="28"/>
      <c r="F2116" s="249">
        <f t="shared" si="36"/>
        <v>3</v>
      </c>
      <c r="I2116" s="49">
        <v>3</v>
      </c>
      <c r="K2116" s="174"/>
    </row>
    <row r="2117" spans="1:11" s="49" customFormat="1" ht="18">
      <c r="A2117" s="252" t="s">
        <v>5249</v>
      </c>
      <c r="B2117" s="28"/>
      <c r="C2117" s="28"/>
      <c r="D2117" s="28"/>
      <c r="E2117" s="28"/>
      <c r="F2117" s="249">
        <f t="shared" si="36"/>
        <v>16</v>
      </c>
      <c r="I2117" s="49">
        <v>16</v>
      </c>
      <c r="K2117" s="174"/>
    </row>
    <row r="2118" spans="1:11" s="49" customFormat="1" ht="18">
      <c r="A2118" s="252" t="s">
        <v>4236</v>
      </c>
      <c r="B2118" s="28"/>
      <c r="C2118" s="28"/>
      <c r="D2118" s="28"/>
      <c r="E2118" s="28"/>
      <c r="F2118" s="249">
        <f t="shared" si="36"/>
        <v>16</v>
      </c>
      <c r="I2118" s="49">
        <v>13</v>
      </c>
      <c r="J2118" s="49">
        <v>3</v>
      </c>
      <c r="K2118" s="174"/>
    </row>
    <row r="2119" spans="1:11" s="49" customFormat="1" ht="18">
      <c r="A2119" s="252" t="s">
        <v>4240</v>
      </c>
      <c r="B2119" s="28"/>
      <c r="C2119" s="28"/>
      <c r="D2119" s="28"/>
      <c r="E2119" s="28"/>
      <c r="F2119" s="249">
        <f t="shared" si="36"/>
        <v>124</v>
      </c>
      <c r="H2119" s="49">
        <v>61</v>
      </c>
      <c r="I2119" s="49">
        <v>42</v>
      </c>
      <c r="J2119" s="49">
        <v>21</v>
      </c>
      <c r="K2119" s="174"/>
    </row>
    <row r="2120" spans="1:11" s="49" customFormat="1" ht="18">
      <c r="A2120" s="252" t="s">
        <v>4616</v>
      </c>
      <c r="B2120" s="28"/>
      <c r="C2120" s="28"/>
      <c r="D2120" s="28"/>
      <c r="E2120" s="28"/>
      <c r="F2120" s="249">
        <f t="shared" si="36"/>
        <v>9</v>
      </c>
      <c r="J2120" s="49">
        <v>9</v>
      </c>
      <c r="K2120" s="174"/>
    </row>
    <row r="2121" spans="1:11" s="49" customFormat="1" ht="18">
      <c r="A2121" s="252" t="s">
        <v>5203</v>
      </c>
      <c r="B2121" s="28"/>
      <c r="C2121" s="28"/>
      <c r="D2121" s="28"/>
      <c r="E2121" s="28"/>
      <c r="F2121" s="249">
        <f t="shared" si="36"/>
        <v>21</v>
      </c>
      <c r="I2121" s="49">
        <v>5</v>
      </c>
      <c r="J2121" s="49">
        <v>16</v>
      </c>
    </row>
    <row r="2122" spans="1:11" s="49" customFormat="1" ht="18">
      <c r="A2122" s="252" t="s">
        <v>4617</v>
      </c>
      <c r="B2122" s="28"/>
      <c r="C2122" s="28"/>
      <c r="D2122" s="28"/>
      <c r="E2122" s="28"/>
      <c r="F2122" s="249">
        <f t="shared" si="36"/>
        <v>1</v>
      </c>
      <c r="J2122" s="49">
        <v>1</v>
      </c>
      <c r="K2122" s="174"/>
    </row>
    <row r="2123" spans="1:11" s="49" customFormat="1" ht="18">
      <c r="A2123" s="252" t="s">
        <v>4731</v>
      </c>
      <c r="B2123" s="28"/>
      <c r="C2123" s="28"/>
      <c r="D2123" s="28"/>
      <c r="E2123" s="28"/>
      <c r="F2123" s="249">
        <f t="shared" si="36"/>
        <v>13</v>
      </c>
      <c r="J2123" s="49">
        <v>13</v>
      </c>
      <c r="K2123" s="174"/>
    </row>
    <row r="2124" spans="1:11" s="49" customFormat="1" ht="18">
      <c r="A2124" s="252" t="s">
        <v>4870</v>
      </c>
      <c r="B2124" s="28"/>
      <c r="C2124" s="28"/>
      <c r="D2124" s="28"/>
      <c r="E2124" s="28"/>
      <c r="F2124" s="249">
        <f t="shared" si="36"/>
        <v>9</v>
      </c>
      <c r="H2124" s="49">
        <v>9</v>
      </c>
    </row>
    <row r="2125" spans="1:11" s="49" customFormat="1" ht="18">
      <c r="A2125" s="252" t="s">
        <v>4430</v>
      </c>
      <c r="B2125" s="28"/>
      <c r="C2125" s="28"/>
      <c r="D2125" s="28"/>
      <c r="E2125" s="28"/>
      <c r="F2125" s="249">
        <f t="shared" si="36"/>
        <v>2</v>
      </c>
      <c r="H2125" s="49">
        <v>2</v>
      </c>
      <c r="K2125" s="174"/>
    </row>
    <row r="2126" spans="1:11" s="49" customFormat="1" ht="18">
      <c r="A2126" s="252" t="s">
        <v>4492</v>
      </c>
      <c r="B2126" s="28"/>
      <c r="C2126" s="28"/>
      <c r="D2126" s="28"/>
      <c r="E2126" s="28"/>
      <c r="F2126" s="249">
        <f t="shared" si="36"/>
        <v>9</v>
      </c>
      <c r="J2126" s="49">
        <v>9</v>
      </c>
      <c r="K2126" s="174"/>
    </row>
    <row r="2127" spans="1:11" s="49" customFormat="1" ht="18">
      <c r="A2127" s="252" t="s">
        <v>4918</v>
      </c>
      <c r="B2127" s="28"/>
      <c r="C2127" s="28"/>
      <c r="D2127" s="28"/>
      <c r="E2127" s="28"/>
      <c r="F2127" s="249">
        <f t="shared" si="36"/>
        <v>48</v>
      </c>
      <c r="I2127" s="49">
        <v>28</v>
      </c>
      <c r="J2127" s="49">
        <v>20</v>
      </c>
    </row>
    <row r="2128" spans="1:11" s="49" customFormat="1" ht="18">
      <c r="A2128" s="252" t="s">
        <v>4571</v>
      </c>
      <c r="B2128" s="28"/>
      <c r="C2128" s="28"/>
      <c r="D2128" s="28"/>
      <c r="E2128" s="28"/>
      <c r="F2128" s="249">
        <f t="shared" si="36"/>
        <v>9</v>
      </c>
      <c r="I2128" s="49">
        <v>1</v>
      </c>
      <c r="J2128" s="49">
        <v>8</v>
      </c>
      <c r="K2128" s="174"/>
    </row>
    <row r="2129" spans="1:11" s="49" customFormat="1" ht="18">
      <c r="A2129" s="252" t="s">
        <v>4497</v>
      </c>
      <c r="B2129" s="28"/>
      <c r="C2129" s="28"/>
      <c r="D2129" s="28"/>
      <c r="E2129" s="28"/>
      <c r="F2129" s="249">
        <f t="shared" si="36"/>
        <v>1</v>
      </c>
      <c r="J2129" s="49">
        <v>1</v>
      </c>
      <c r="K2129" s="174"/>
    </row>
    <row r="2130" spans="1:11" s="49" customFormat="1" ht="18">
      <c r="A2130" s="252" t="s">
        <v>4991</v>
      </c>
      <c r="B2130" s="28"/>
      <c r="C2130" s="28"/>
      <c r="D2130" s="28"/>
      <c r="E2130" s="28"/>
      <c r="F2130" s="249">
        <f t="shared" si="36"/>
        <v>3</v>
      </c>
      <c r="J2130" s="49">
        <v>3</v>
      </c>
    </row>
    <row r="2131" spans="1:11" s="49" customFormat="1" ht="18">
      <c r="A2131" s="252" t="s">
        <v>4965</v>
      </c>
      <c r="B2131" s="28"/>
      <c r="C2131" s="28"/>
      <c r="D2131" s="28"/>
      <c r="E2131" s="28"/>
      <c r="F2131" s="249">
        <f t="shared" si="36"/>
        <v>3</v>
      </c>
      <c r="I2131" s="49">
        <v>3</v>
      </c>
    </row>
    <row r="2132" spans="1:11" s="49" customFormat="1" ht="18">
      <c r="A2132" s="252" t="s">
        <v>4493</v>
      </c>
      <c r="B2132" s="28"/>
      <c r="C2132" s="28"/>
      <c r="D2132" s="28"/>
      <c r="E2132" s="28"/>
      <c r="F2132" s="249">
        <f t="shared" si="36"/>
        <v>6</v>
      </c>
      <c r="J2132" s="49">
        <v>6</v>
      </c>
      <c r="K2132" s="174"/>
    </row>
    <row r="2133" spans="1:11" s="49" customFormat="1" ht="18">
      <c r="A2133" s="252" t="s">
        <v>5020</v>
      </c>
      <c r="B2133" s="28"/>
      <c r="C2133" s="28"/>
      <c r="D2133" s="28"/>
      <c r="E2133" s="28"/>
      <c r="F2133" s="249">
        <f t="shared" si="36"/>
        <v>3</v>
      </c>
      <c r="J2133" s="49">
        <v>3</v>
      </c>
    </row>
    <row r="2134" spans="1:11" s="49" customFormat="1" ht="18">
      <c r="A2134" s="252" t="s">
        <v>4494</v>
      </c>
      <c r="B2134" s="28"/>
      <c r="C2134" s="28"/>
      <c r="D2134" s="28"/>
      <c r="E2134" s="28"/>
      <c r="F2134" s="249">
        <f t="shared" si="36"/>
        <v>2</v>
      </c>
      <c r="J2134" s="49">
        <v>2</v>
      </c>
      <c r="K2134" s="174"/>
    </row>
    <row r="2135" spans="1:11" s="49" customFormat="1" ht="18">
      <c r="A2135" s="252" t="s">
        <v>5245</v>
      </c>
      <c r="B2135" s="28"/>
      <c r="C2135" s="28"/>
      <c r="D2135" s="28"/>
      <c r="E2135" s="28"/>
      <c r="F2135" s="249">
        <f t="shared" si="36"/>
        <v>1</v>
      </c>
      <c r="I2135" s="49">
        <v>1</v>
      </c>
      <c r="K2135" s="174"/>
    </row>
    <row r="2136" spans="1:11" s="49" customFormat="1" ht="18">
      <c r="A2136" s="252" t="s">
        <v>4677</v>
      </c>
      <c r="B2136" s="28"/>
      <c r="C2136" s="28"/>
      <c r="D2136" s="28"/>
      <c r="E2136" s="28"/>
      <c r="F2136" s="249">
        <f t="shared" si="36"/>
        <v>27</v>
      </c>
      <c r="G2136" s="49">
        <v>10</v>
      </c>
      <c r="I2136" s="49">
        <v>17</v>
      </c>
      <c r="K2136" s="174"/>
    </row>
    <row r="2137" spans="1:11" s="49" customFormat="1" ht="18">
      <c r="A2137" s="252" t="s">
        <v>4962</v>
      </c>
      <c r="B2137" s="28"/>
      <c r="C2137" s="28"/>
      <c r="D2137" s="28"/>
      <c r="E2137" s="28"/>
      <c r="F2137" s="249">
        <f t="shared" si="36"/>
        <v>26</v>
      </c>
      <c r="I2137" s="49">
        <v>26</v>
      </c>
    </row>
    <row r="2138" spans="1:11" s="49" customFormat="1" ht="18">
      <c r="A2138" s="252" t="s">
        <v>4619</v>
      </c>
      <c r="B2138" s="28"/>
      <c r="C2138" s="28"/>
      <c r="D2138" s="28"/>
      <c r="E2138" s="28"/>
      <c r="F2138" s="249">
        <f t="shared" si="36"/>
        <v>5</v>
      </c>
      <c r="J2138" s="49">
        <v>5</v>
      </c>
      <c r="K2138" s="174"/>
    </row>
    <row r="2139" spans="1:11" s="49" customFormat="1" ht="18">
      <c r="A2139" s="252" t="s">
        <v>4242</v>
      </c>
      <c r="B2139" s="28"/>
      <c r="C2139" s="28"/>
      <c r="D2139" s="28"/>
      <c r="E2139" s="28"/>
      <c r="F2139" s="249">
        <f t="shared" si="36"/>
        <v>30</v>
      </c>
      <c r="H2139" s="49">
        <v>15</v>
      </c>
      <c r="I2139" s="49">
        <v>13</v>
      </c>
      <c r="J2139" s="49">
        <v>2</v>
      </c>
      <c r="K2139" s="174"/>
    </row>
    <row r="2140" spans="1:11" s="49" customFormat="1" ht="18">
      <c r="A2140" s="252" t="s">
        <v>4501</v>
      </c>
      <c r="B2140" s="28"/>
      <c r="C2140" s="28"/>
      <c r="D2140" s="28"/>
      <c r="E2140" s="28"/>
      <c r="F2140" s="249">
        <f t="shared" si="36"/>
        <v>3</v>
      </c>
      <c r="J2140" s="49">
        <v>3</v>
      </c>
      <c r="K2140" s="174"/>
    </row>
    <row r="2141" spans="1:11" s="49" customFormat="1" ht="18">
      <c r="A2141" s="252" t="s">
        <v>4683</v>
      </c>
      <c r="B2141" s="28"/>
      <c r="C2141" s="28"/>
      <c r="D2141" s="28"/>
      <c r="E2141" s="28"/>
      <c r="F2141" s="249">
        <f t="shared" si="36"/>
        <v>5</v>
      </c>
      <c r="G2141" s="49">
        <v>2</v>
      </c>
      <c r="H2141" s="49">
        <v>3</v>
      </c>
      <c r="K2141" s="174"/>
    </row>
    <row r="2142" spans="1:11" s="49" customFormat="1" ht="18">
      <c r="A2142" s="252" t="s">
        <v>4720</v>
      </c>
      <c r="B2142" s="28"/>
      <c r="C2142" s="28"/>
      <c r="D2142" s="28"/>
      <c r="E2142" s="28"/>
      <c r="F2142" s="249">
        <f t="shared" si="36"/>
        <v>2</v>
      </c>
      <c r="I2142" s="49">
        <v>2</v>
      </c>
      <c r="K2142" s="174"/>
    </row>
    <row r="2143" spans="1:11" s="49" customFormat="1" ht="18">
      <c r="A2143" s="252" t="s">
        <v>4736</v>
      </c>
      <c r="B2143" s="28"/>
      <c r="C2143" s="28"/>
      <c r="D2143" s="28"/>
      <c r="E2143" s="28"/>
      <c r="F2143" s="249">
        <f t="shared" si="36"/>
        <v>9</v>
      </c>
      <c r="H2143" s="49">
        <v>9</v>
      </c>
      <c r="K2143" s="174"/>
    </row>
    <row r="2144" spans="1:11" s="49" customFormat="1" ht="18">
      <c r="A2144" s="252" t="s">
        <v>4630</v>
      </c>
      <c r="B2144" s="28"/>
      <c r="C2144" s="28"/>
      <c r="D2144" s="28"/>
      <c r="E2144" s="28"/>
      <c r="F2144" s="249">
        <f t="shared" si="36"/>
        <v>18</v>
      </c>
      <c r="H2144" s="49">
        <v>15</v>
      </c>
      <c r="J2144" s="49">
        <v>3</v>
      </c>
      <c r="K2144" s="174"/>
    </row>
    <row r="2145" spans="1:11" s="49" customFormat="1" ht="18">
      <c r="A2145" s="235" t="s">
        <v>4426</v>
      </c>
      <c r="B2145" s="28"/>
      <c r="C2145" s="28"/>
      <c r="D2145" s="28"/>
      <c r="E2145" s="28"/>
      <c r="F2145" s="249">
        <f t="shared" si="36"/>
        <v>15</v>
      </c>
      <c r="I2145" s="49">
        <v>15</v>
      </c>
      <c r="K2145" s="174"/>
    </row>
    <row r="2146" spans="1:11" s="49" customFormat="1" ht="18">
      <c r="A2146" s="252" t="s">
        <v>5190</v>
      </c>
      <c r="B2146" s="28"/>
      <c r="C2146" s="28"/>
      <c r="D2146" s="28"/>
      <c r="E2146" s="28"/>
      <c r="F2146" s="249">
        <f t="shared" si="36"/>
        <v>16</v>
      </c>
      <c r="I2146" s="49">
        <v>16</v>
      </c>
      <c r="K2146" s="174"/>
    </row>
    <row r="2147" spans="1:11" s="49" customFormat="1" ht="18">
      <c r="A2147" s="252" t="s">
        <v>4919</v>
      </c>
      <c r="B2147" s="28"/>
      <c r="C2147" s="28"/>
      <c r="D2147" s="28"/>
      <c r="E2147" s="28"/>
      <c r="F2147" s="249">
        <f t="shared" si="36"/>
        <v>32</v>
      </c>
      <c r="I2147" s="49">
        <v>32</v>
      </c>
    </row>
    <row r="2148" spans="1:11" s="49" customFormat="1" ht="18">
      <c r="A2148" s="252" t="s">
        <v>4351</v>
      </c>
      <c r="B2148" s="28"/>
      <c r="C2148" s="28"/>
      <c r="D2148" s="28"/>
      <c r="E2148" s="28"/>
      <c r="F2148" s="249">
        <f t="shared" si="36"/>
        <v>2</v>
      </c>
      <c r="J2148" s="49">
        <v>2</v>
      </c>
      <c r="K2148" s="174"/>
    </row>
    <row r="2149" spans="1:11" s="49" customFormat="1" ht="18">
      <c r="A2149" s="252" t="s">
        <v>4237</v>
      </c>
      <c r="B2149" s="28"/>
      <c r="C2149" s="28"/>
      <c r="D2149" s="28"/>
      <c r="E2149" s="28"/>
      <c r="F2149" s="249">
        <f t="shared" si="36"/>
        <v>2</v>
      </c>
      <c r="J2149" s="49">
        <v>2</v>
      </c>
      <c r="K2149" s="174"/>
    </row>
    <row r="2150" spans="1:11" s="49" customFormat="1" ht="18">
      <c r="A2150" s="252" t="s">
        <v>5197</v>
      </c>
      <c r="B2150" s="28"/>
      <c r="C2150" s="28"/>
      <c r="D2150" s="28"/>
      <c r="E2150" s="28"/>
      <c r="F2150" s="249">
        <f t="shared" si="36"/>
        <v>14</v>
      </c>
      <c r="I2150" s="49">
        <v>14</v>
      </c>
    </row>
    <row r="2151" spans="1:11" s="49" customFormat="1" ht="18">
      <c r="A2151" s="252" t="s">
        <v>4676</v>
      </c>
      <c r="B2151" s="28"/>
      <c r="C2151" s="28"/>
      <c r="D2151" s="28"/>
      <c r="E2151" s="28"/>
      <c r="F2151" s="249">
        <f t="shared" si="36"/>
        <v>28</v>
      </c>
      <c r="I2151" s="49">
        <v>22</v>
      </c>
      <c r="J2151" s="49">
        <v>6</v>
      </c>
      <c r="K2151" s="174"/>
    </row>
    <row r="2152" spans="1:11" s="49" customFormat="1" ht="18">
      <c r="A2152" s="252" t="s">
        <v>4868</v>
      </c>
      <c r="B2152" s="28"/>
      <c r="C2152" s="28"/>
      <c r="D2152" s="28"/>
      <c r="E2152" s="28"/>
      <c r="F2152" s="249">
        <f t="shared" si="36"/>
        <v>8</v>
      </c>
      <c r="I2152" s="49">
        <v>1</v>
      </c>
      <c r="J2152" s="49">
        <v>7</v>
      </c>
    </row>
    <row r="2153" spans="1:11" s="49" customFormat="1" ht="18">
      <c r="A2153" s="252" t="s">
        <v>5201</v>
      </c>
      <c r="B2153" s="28"/>
      <c r="C2153" s="28"/>
      <c r="D2153" s="28"/>
      <c r="E2153" s="28"/>
      <c r="F2153" s="249">
        <f t="shared" si="36"/>
        <v>2</v>
      </c>
      <c r="I2153" s="49">
        <v>2</v>
      </c>
    </row>
    <row r="2154" spans="1:11" s="49" customFormat="1" ht="18">
      <c r="A2154" s="252" t="s">
        <v>4201</v>
      </c>
      <c r="B2154" s="28"/>
      <c r="C2154" s="28"/>
      <c r="D2154" s="28"/>
      <c r="E2154" s="28"/>
      <c r="F2154" s="249">
        <f t="shared" ref="F2154:F2236" si="37">SUM(G2154:K2154)</f>
        <v>23</v>
      </c>
      <c r="H2154" s="49">
        <v>14</v>
      </c>
      <c r="I2154" s="49">
        <v>9</v>
      </c>
      <c r="K2154" s="174"/>
    </row>
    <row r="2155" spans="1:11" s="49" customFormat="1" ht="18">
      <c r="A2155" s="252" t="s">
        <v>4204</v>
      </c>
      <c r="B2155" s="28"/>
      <c r="C2155" s="28"/>
      <c r="D2155" s="28"/>
      <c r="E2155" s="28"/>
      <c r="F2155" s="249">
        <f t="shared" si="37"/>
        <v>5</v>
      </c>
      <c r="H2155" s="49">
        <v>5</v>
      </c>
      <c r="K2155" s="174"/>
    </row>
    <row r="2156" spans="1:11" s="49" customFormat="1" ht="18">
      <c r="A2156" s="252" t="s">
        <v>4776</v>
      </c>
      <c r="B2156" s="28"/>
      <c r="C2156" s="28"/>
      <c r="D2156" s="28"/>
      <c r="E2156" s="28"/>
      <c r="F2156" s="249">
        <f t="shared" si="37"/>
        <v>3</v>
      </c>
      <c r="J2156" s="49">
        <v>3</v>
      </c>
      <c r="K2156" s="174"/>
    </row>
    <row r="2157" spans="1:11" s="49" customFormat="1" ht="18">
      <c r="A2157" s="252" t="s">
        <v>4734</v>
      </c>
      <c r="B2157" s="28"/>
      <c r="C2157" s="28"/>
      <c r="D2157" s="28"/>
      <c r="E2157" s="28"/>
      <c r="F2157" s="249">
        <f t="shared" si="37"/>
        <v>1</v>
      </c>
      <c r="H2157" s="49">
        <v>1</v>
      </c>
      <c r="K2157" s="174"/>
    </row>
    <row r="2158" spans="1:11" s="49" customFormat="1" ht="18">
      <c r="A2158" s="252" t="s">
        <v>5014</v>
      </c>
      <c r="B2158" s="28"/>
      <c r="C2158" s="28"/>
      <c r="D2158" s="28"/>
      <c r="E2158" s="28"/>
      <c r="F2158" s="249">
        <f t="shared" si="37"/>
        <v>6</v>
      </c>
      <c r="J2158" s="49">
        <v>6</v>
      </c>
    </row>
    <row r="2159" spans="1:11" s="49" customFormat="1" ht="18">
      <c r="A2159" s="252" t="s">
        <v>4203</v>
      </c>
      <c r="B2159" s="28"/>
      <c r="C2159" s="28"/>
      <c r="D2159" s="28"/>
      <c r="E2159" s="28"/>
      <c r="F2159" s="249">
        <f t="shared" si="37"/>
        <v>144</v>
      </c>
      <c r="H2159" s="49">
        <v>108</v>
      </c>
      <c r="I2159" s="49">
        <v>36</v>
      </c>
      <c r="K2159" s="174"/>
    </row>
    <row r="2160" spans="1:11" s="49" customFormat="1" ht="18">
      <c r="A2160" s="252" t="s">
        <v>5007</v>
      </c>
      <c r="B2160" s="28"/>
      <c r="C2160" s="28"/>
      <c r="D2160" s="28"/>
      <c r="E2160" s="28"/>
      <c r="F2160" s="249">
        <f t="shared" si="37"/>
        <v>5</v>
      </c>
      <c r="J2160" s="49">
        <v>5</v>
      </c>
    </row>
    <row r="2161" spans="1:11" s="49" customFormat="1" ht="18">
      <c r="A2161" s="252" t="s">
        <v>5006</v>
      </c>
      <c r="B2161" s="28"/>
      <c r="C2161" s="28"/>
      <c r="D2161" s="28"/>
      <c r="E2161" s="28"/>
      <c r="F2161" s="249">
        <f t="shared" si="37"/>
        <v>9</v>
      </c>
      <c r="J2161" s="49">
        <v>9</v>
      </c>
    </row>
    <row r="2162" spans="1:11" s="49" customFormat="1" ht="18">
      <c r="A2162" s="252" t="s">
        <v>5196</v>
      </c>
      <c r="B2162" s="28"/>
      <c r="C2162" s="28"/>
      <c r="D2162" s="28"/>
      <c r="E2162" s="28"/>
      <c r="F2162" s="249">
        <f t="shared" si="37"/>
        <v>1</v>
      </c>
      <c r="I2162" s="49">
        <v>1</v>
      </c>
    </row>
    <row r="2163" spans="1:11" s="49" customFormat="1" ht="18" customHeight="1">
      <c r="A2163" s="252" t="s">
        <v>4777</v>
      </c>
      <c r="B2163" s="28"/>
      <c r="C2163" s="28"/>
      <c r="D2163" s="28"/>
      <c r="E2163" s="28"/>
      <c r="F2163" s="249">
        <f t="shared" si="37"/>
        <v>1</v>
      </c>
      <c r="J2163" s="49">
        <v>1</v>
      </c>
      <c r="K2163" s="174"/>
    </row>
    <row r="2164" spans="1:11" s="49" customFormat="1" ht="18" customHeight="1">
      <c r="A2164" s="252" t="s">
        <v>5322</v>
      </c>
      <c r="B2164" s="28"/>
      <c r="C2164" s="28"/>
      <c r="D2164" s="28"/>
      <c r="E2164" s="28"/>
      <c r="F2164" s="249">
        <f t="shared" si="37"/>
        <v>31</v>
      </c>
      <c r="J2164" s="49">
        <v>31</v>
      </c>
      <c r="K2164" s="174"/>
    </row>
    <row r="2165" spans="1:11" s="49" customFormat="1" ht="18" customHeight="1">
      <c r="A2165" s="252" t="s">
        <v>5323</v>
      </c>
      <c r="B2165" s="28"/>
      <c r="C2165" s="28"/>
      <c r="D2165" s="28"/>
      <c r="E2165" s="28"/>
      <c r="F2165" s="249">
        <f t="shared" si="37"/>
        <v>2</v>
      </c>
      <c r="J2165" s="49">
        <v>2</v>
      </c>
      <c r="K2165" s="174"/>
    </row>
    <row r="2166" spans="1:11" s="49" customFormat="1" ht="18" customHeight="1">
      <c r="A2166" s="252" t="s">
        <v>5333</v>
      </c>
      <c r="B2166" s="28"/>
      <c r="C2166" s="28"/>
      <c r="D2166" s="28"/>
      <c r="E2166" s="28"/>
      <c r="F2166" s="249">
        <f t="shared" si="37"/>
        <v>2</v>
      </c>
      <c r="J2166" s="49">
        <v>2</v>
      </c>
      <c r="K2166" s="174"/>
    </row>
    <row r="2167" spans="1:11" s="49" customFormat="1" ht="18" customHeight="1">
      <c r="A2167" s="252" t="s">
        <v>5332</v>
      </c>
      <c r="B2167" s="28"/>
      <c r="C2167" s="28"/>
      <c r="D2167" s="28"/>
      <c r="E2167" s="28"/>
      <c r="F2167" s="249">
        <f t="shared" si="37"/>
        <v>3</v>
      </c>
      <c r="I2167" s="49">
        <v>3</v>
      </c>
      <c r="K2167" s="174"/>
    </row>
    <row r="2168" spans="1:11" s="49" customFormat="1" ht="18" customHeight="1">
      <c r="A2168" s="252" t="s">
        <v>5334</v>
      </c>
      <c r="B2168" s="28"/>
      <c r="C2168" s="28"/>
      <c r="D2168" s="28"/>
      <c r="E2168" s="28"/>
      <c r="F2168" s="249">
        <f t="shared" ref="F2168" si="38">SUM(G2168:K2168)</f>
        <v>10</v>
      </c>
      <c r="I2168" s="49">
        <v>10</v>
      </c>
      <c r="K2168" s="174"/>
    </row>
    <row r="2169" spans="1:11" s="49" customFormat="1" ht="18" customHeight="1">
      <c r="A2169" s="252" t="s">
        <v>5431</v>
      </c>
      <c r="B2169" s="28"/>
      <c r="C2169" s="28"/>
      <c r="D2169" s="28"/>
      <c r="E2169" s="28"/>
      <c r="F2169" s="249">
        <f t="shared" ref="F2169" si="39">SUM(G2169:K2169)</f>
        <v>18</v>
      </c>
      <c r="I2169" s="49">
        <v>18</v>
      </c>
      <c r="K2169" s="174"/>
    </row>
    <row r="2170" spans="1:11" s="49" customFormat="1" ht="18" customHeight="1">
      <c r="A2170" s="252" t="s">
        <v>5432</v>
      </c>
      <c r="B2170" s="28"/>
      <c r="C2170" s="28"/>
      <c r="D2170" s="28"/>
      <c r="E2170" s="28"/>
      <c r="F2170" s="249">
        <f t="shared" ref="F2170:F2171" si="40">SUM(G2170:K2170)</f>
        <v>2</v>
      </c>
      <c r="I2170" s="49">
        <v>2</v>
      </c>
      <c r="K2170" s="174"/>
    </row>
    <row r="2171" spans="1:11" s="49" customFormat="1" ht="18" customHeight="1">
      <c r="A2171" s="252" t="s">
        <v>5433</v>
      </c>
      <c r="B2171" s="28"/>
      <c r="C2171" s="28"/>
      <c r="D2171" s="28"/>
      <c r="E2171" s="28"/>
      <c r="F2171" s="249">
        <f t="shared" si="40"/>
        <v>3</v>
      </c>
      <c r="J2171" s="49">
        <v>3</v>
      </c>
      <c r="K2171" s="174"/>
    </row>
    <row r="2172" spans="1:11" s="49" customFormat="1" ht="18" customHeight="1">
      <c r="A2172" s="252" t="s">
        <v>5434</v>
      </c>
      <c r="B2172" s="28"/>
      <c r="C2172" s="28"/>
      <c r="D2172" s="28"/>
      <c r="E2172" s="28"/>
      <c r="F2172" s="249">
        <f t="shared" ref="F2172:F2174" si="41">SUM(G2172:K2172)</f>
        <v>25</v>
      </c>
      <c r="J2172" s="49">
        <v>25</v>
      </c>
      <c r="K2172" s="174"/>
    </row>
    <row r="2173" spans="1:11" s="49" customFormat="1" ht="18" customHeight="1">
      <c r="A2173" s="252" t="s">
        <v>5435</v>
      </c>
      <c r="B2173" s="28"/>
      <c r="C2173" s="28"/>
      <c r="D2173" s="28"/>
      <c r="E2173" s="28"/>
      <c r="F2173" s="249">
        <f t="shared" si="41"/>
        <v>9</v>
      </c>
      <c r="J2173" s="49">
        <v>9</v>
      </c>
      <c r="K2173" s="174"/>
    </row>
    <row r="2174" spans="1:11" s="49" customFormat="1" ht="18" customHeight="1">
      <c r="A2174" s="252" t="s">
        <v>5436</v>
      </c>
      <c r="B2174" s="28"/>
      <c r="C2174" s="28"/>
      <c r="D2174" s="28"/>
      <c r="E2174" s="28"/>
      <c r="F2174" s="249">
        <f t="shared" si="41"/>
        <v>1</v>
      </c>
      <c r="J2174" s="49">
        <v>1</v>
      </c>
      <c r="K2174" s="174"/>
    </row>
    <row r="2175" spans="1:11" s="49" customFormat="1" ht="18" customHeight="1">
      <c r="A2175" s="252" t="s">
        <v>5437</v>
      </c>
      <c r="B2175" s="28"/>
      <c r="C2175" s="28"/>
      <c r="D2175" s="28"/>
      <c r="E2175" s="28"/>
      <c r="F2175" s="249">
        <f t="shared" ref="F2175:F2176" si="42">SUM(G2175:K2175)</f>
        <v>18</v>
      </c>
      <c r="J2175" s="49">
        <v>18</v>
      </c>
      <c r="K2175" s="174"/>
    </row>
    <row r="2176" spans="1:11" s="49" customFormat="1" ht="18" customHeight="1">
      <c r="A2176" s="252" t="s">
        <v>5439</v>
      </c>
      <c r="B2176" s="28"/>
      <c r="C2176" s="28"/>
      <c r="D2176" s="28"/>
      <c r="E2176" s="28"/>
      <c r="F2176" s="249">
        <f t="shared" si="42"/>
        <v>6</v>
      </c>
      <c r="I2176" s="49">
        <v>6</v>
      </c>
      <c r="K2176" s="174"/>
    </row>
    <row r="2177" spans="1:11" s="49" customFormat="1" ht="18" customHeight="1">
      <c r="A2177" s="252" t="s">
        <v>5440</v>
      </c>
      <c r="B2177" s="28"/>
      <c r="C2177" s="28"/>
      <c r="D2177" s="28"/>
      <c r="E2177" s="28"/>
      <c r="F2177" s="249">
        <f t="shared" ref="F2177" si="43">SUM(G2177:K2177)</f>
        <v>9</v>
      </c>
      <c r="I2177" s="49">
        <v>9</v>
      </c>
      <c r="K2177" s="174"/>
    </row>
    <row r="2178" spans="1:11" s="49" customFormat="1" ht="18" customHeight="1">
      <c r="A2178" s="252" t="s">
        <v>5441</v>
      </c>
      <c r="B2178" s="28"/>
      <c r="C2178" s="28"/>
      <c r="D2178" s="28"/>
      <c r="E2178" s="28"/>
      <c r="F2178" s="249">
        <f t="shared" ref="F2178" si="44">SUM(G2178:K2178)</f>
        <v>9</v>
      </c>
      <c r="I2178" s="49">
        <v>9</v>
      </c>
      <c r="K2178" s="174"/>
    </row>
    <row r="2179" spans="1:11" s="49" customFormat="1" ht="18" customHeight="1">
      <c r="A2179" s="252" t="s">
        <v>5442</v>
      </c>
      <c r="B2179" s="28"/>
      <c r="C2179" s="28"/>
      <c r="D2179" s="28"/>
      <c r="E2179" s="28"/>
      <c r="F2179" s="249">
        <f t="shared" ref="F2179" si="45">SUM(G2179:K2179)</f>
        <v>4</v>
      </c>
      <c r="I2179" s="49">
        <v>4</v>
      </c>
      <c r="K2179" s="174"/>
    </row>
    <row r="2180" spans="1:11" s="49" customFormat="1" ht="18" customHeight="1">
      <c r="A2180" s="252" t="s">
        <v>5443</v>
      </c>
      <c r="B2180" s="28"/>
      <c r="C2180" s="28"/>
      <c r="D2180" s="28"/>
      <c r="E2180" s="28"/>
      <c r="F2180" s="249">
        <f t="shared" ref="F2180:F2181" si="46">SUM(G2180:K2180)</f>
        <v>3</v>
      </c>
      <c r="I2180" s="49">
        <v>3</v>
      </c>
      <c r="K2180" s="174"/>
    </row>
    <row r="2181" spans="1:11" s="49" customFormat="1" ht="18" customHeight="1">
      <c r="A2181" s="252" t="s">
        <v>5444</v>
      </c>
      <c r="B2181" s="28"/>
      <c r="C2181" s="28"/>
      <c r="D2181" s="28"/>
      <c r="E2181" s="28"/>
      <c r="F2181" s="249">
        <f t="shared" si="46"/>
        <v>3</v>
      </c>
      <c r="H2181" s="49">
        <v>3</v>
      </c>
      <c r="K2181" s="174"/>
    </row>
    <row r="2182" spans="1:11" s="49" customFormat="1" ht="18" customHeight="1">
      <c r="A2182" s="252" t="s">
        <v>5445</v>
      </c>
      <c r="B2182" s="28"/>
      <c r="C2182" s="28"/>
      <c r="D2182" s="28"/>
      <c r="E2182" s="28"/>
      <c r="F2182" s="249">
        <f t="shared" ref="F2182" si="47">SUM(G2182:K2182)</f>
        <v>2</v>
      </c>
      <c r="H2182" s="49">
        <v>2</v>
      </c>
      <c r="K2182" s="174"/>
    </row>
    <row r="2183" spans="1:11" s="49" customFormat="1" ht="18" customHeight="1">
      <c r="A2183" s="252" t="s">
        <v>5446</v>
      </c>
      <c r="B2183" s="28"/>
      <c r="C2183" s="28"/>
      <c r="D2183" s="28"/>
      <c r="E2183" s="28"/>
      <c r="F2183" s="249">
        <f t="shared" ref="F2183:F2184" si="48">SUM(G2183:K2183)</f>
        <v>27</v>
      </c>
      <c r="H2183" s="49">
        <v>27</v>
      </c>
      <c r="K2183" s="174"/>
    </row>
    <row r="2184" spans="1:11" s="49" customFormat="1" ht="18" customHeight="1">
      <c r="A2184" s="252" t="s">
        <v>5447</v>
      </c>
      <c r="B2184" s="28"/>
      <c r="C2184" s="28"/>
      <c r="D2184" s="28"/>
      <c r="E2184" s="28"/>
      <c r="F2184" s="249">
        <f t="shared" si="48"/>
        <v>4</v>
      </c>
      <c r="H2184" s="49">
        <v>4</v>
      </c>
      <c r="K2184" s="174"/>
    </row>
    <row r="2185" spans="1:11" s="49" customFormat="1" ht="18" customHeight="1">
      <c r="A2185" s="252"/>
      <c r="B2185" s="28"/>
      <c r="C2185" s="28"/>
      <c r="D2185" s="28"/>
      <c r="E2185" s="28"/>
      <c r="F2185" s="249"/>
      <c r="K2185" s="174"/>
    </row>
    <row r="2186" spans="1:11" s="49" customFormat="1" ht="18" customHeight="1">
      <c r="A2186" s="252"/>
      <c r="B2186" s="28"/>
      <c r="C2186" s="28"/>
      <c r="D2186" s="28"/>
      <c r="E2186" s="28"/>
      <c r="F2186" s="249"/>
      <c r="K2186" s="174"/>
    </row>
    <row r="2187" spans="1:11" s="49" customFormat="1" ht="18" customHeight="1">
      <c r="A2187" s="252"/>
      <c r="B2187" s="28"/>
      <c r="C2187" s="28"/>
      <c r="D2187" s="28"/>
      <c r="E2187" s="28"/>
      <c r="F2187" s="249"/>
      <c r="K2187" s="174"/>
    </row>
    <row r="2188" spans="1:11" s="49" customFormat="1" ht="18" customHeight="1">
      <c r="A2188" s="28"/>
      <c r="B2188" s="28"/>
      <c r="C2188" s="28"/>
      <c r="D2188" s="28"/>
      <c r="E2188" s="28"/>
      <c r="G2188" s="28"/>
      <c r="K2188" s="174"/>
    </row>
    <row r="2189" spans="1:11" s="49" customFormat="1" ht="18" customHeight="1">
      <c r="A2189" s="28"/>
      <c r="B2189" s="28"/>
      <c r="C2189" s="28"/>
      <c r="D2189" s="28"/>
      <c r="E2189" s="28"/>
      <c r="F2189" s="28"/>
      <c r="G2189" s="28"/>
      <c r="K2189" s="174"/>
    </row>
    <row r="2190" spans="1:11" s="49" customFormat="1" ht="14.25">
      <c r="A2190" s="28"/>
      <c r="B2190" s="28"/>
      <c r="C2190" s="28"/>
      <c r="D2190" s="28" t="s">
        <v>40</v>
      </c>
      <c r="E2190" s="49">
        <f>SUM(E879:E2188)</f>
        <v>8160</v>
      </c>
      <c r="F2190" s="49">
        <f>SUM(F879:F2188)</f>
        <v>60901</v>
      </c>
      <c r="G2190" s="49">
        <f>SUM(G879:G2188)</f>
        <v>14398</v>
      </c>
      <c r="H2190" s="49">
        <f>SUM(H879:H2188)</f>
        <v>29045</v>
      </c>
      <c r="I2190" s="49">
        <f>SUM(I879:I2188)</f>
        <v>11053</v>
      </c>
      <c r="J2190" s="49">
        <f>SUM(J879:J2188)</f>
        <v>6265</v>
      </c>
      <c r="K2190" s="49">
        <f>SUM(K879:K2188)</f>
        <v>140</v>
      </c>
    </row>
  </sheetData>
  <sortState xmlns:xlrd2="http://schemas.microsoft.com/office/spreadsheetml/2017/richdata2" ref="J343:O359">
    <sortCondition descending="1" ref="L343:L359"/>
    <sortCondition descending="1" ref="M343:M359"/>
    <sortCondition descending="1" ref="N343:N359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154" r:id="rId1082" display="https://www.procyclingstats.com/rider/matthew-walls" xr:uid="{B9E58510-5B40-4AD9-8065-57E94C863F9E}"/>
    <hyperlink ref="A2074" r:id="rId1083" display="https://www.procyclingstats.com/rider/zac-marriage" xr:uid="{5338D19D-16B4-4FEC-91DC-CB1B441FD370}"/>
    <hyperlink ref="A2159" r:id="rId1084" display="https://www.procyclingstats.com/rider/albert-withen-philipsen" xr:uid="{7CD0B2CE-1E9A-4A15-9ADB-F3430F5FDF6F}"/>
    <hyperlink ref="A2155" r:id="rId1085" display="https://www.procyclingstats.com/rider/liam-walsh" xr:uid="{D70F2403-BBCC-478C-90FE-DE189ABC1038}"/>
    <hyperlink ref="A2101" r:id="rId1086" display="https://www.procyclingstats.com/rider/rudy-porter" xr:uid="{E22BEA56-3036-400F-84A9-4F5D3E1139AE}"/>
    <hyperlink ref="A2045" r:id="rId1087" display="https://www.procyclingstats.com/rider/menno-huising" xr:uid="{A239BC1D-55B6-43F8-AD61-377FC7D43C35}"/>
    <hyperlink ref="A2059" r:id="rId1088" display="https://www.procyclingstats.com/rider/bjoern-koerdt" xr:uid="{252E5FAC-1531-40B2-981B-5E3A6D9818F5}"/>
    <hyperlink ref="J446" r:id="rId1089" display="https://www.procyclingstats.com/rider/finn-fisher-black" xr:uid="{7BA5CF4D-FE5B-4E5A-8CD9-4AEB8F86699F}"/>
    <hyperlink ref="J389" r:id="rId1090" display="https://www.procyclingstats.com/rider/oscar-onley" xr:uid="{AC61F5F9-AE5E-4A8A-A430-329B274C77F8}"/>
    <hyperlink ref="J441" r:id="rId1091" display="https://www.procyclingstats.com/rider/javier-romo" xr:uid="{0B7B9A44-72B2-47E0-8214-38C64EDA7F15}"/>
    <hyperlink ref="J429" r:id="rId1092" display="https://www.procyclingstats.com/rider/mauro-schmid" xr:uid="{84A68F58-D055-4B5F-AE53-B6648B87C528}"/>
    <hyperlink ref="J419" r:id="rId1093" display="https://www.procyclingstats.com/rider/cristian-scaroni" xr:uid="{1045BA46-8B9E-4CD1-8A71-A115644893FD}"/>
    <hyperlink ref="J435" r:id="rId1094" display="https://www.procyclingstats.com/rider/magnus-sheffield" xr:uid="{5C94D2C9-D085-492D-8ECA-A45D12BF8200}"/>
    <hyperlink ref="A2118" r:id="rId1095" display="https://www.procyclingstats.com/rider/matthias-schwarzbacher" xr:uid="{F2122EA7-55EC-4FA3-ADC2-948459A254EF}"/>
    <hyperlink ref="A2149" r:id="rId1096" display="https://www.procyclingstats.com/rider/henri-vandenabeele" xr:uid="{F6D6E122-6988-4A66-A8FE-C22EC683D1DC}"/>
    <hyperlink ref="A2119" r:id="rId1097" display="https://www.procyclingstats.com/rider/paul-seixas" xr:uid="{F108DCCB-9374-4300-B2D1-4B4C1BC05CC2}"/>
    <hyperlink ref="J397" r:id="rId1098" display="https://www.procyclingstats.com/rider/thomas-pidcock" xr:uid="{9AE3CD54-9710-491F-8D3E-F0736961CB71}"/>
    <hyperlink ref="A2038" r:id="rId1099" display="https://www.procyclingstats.com/rider/alan-hatherly" xr:uid="{5CC2CAF2-86EC-418B-9E13-6C6933133999}"/>
    <hyperlink ref="A2139" r:id="rId1100" display="https://www.procyclingstats.com/rider/diego-uriarte-belzunegi" xr:uid="{A03C209B-05C6-4BC2-A27A-FD889300A1B5}"/>
    <hyperlink ref="A2148" r:id="rId1101" display="https://www.procyclingstats.com/rider/axandre-van-petegem" xr:uid="{A3A7CBB1-79C8-4786-8ABA-5B8C25E285A5}"/>
    <hyperlink ref="A2057" r:id="rId1102" display="https://www.procyclingstats.com/rider/oliver-knight" xr:uid="{F81D49C5-AA4E-4102-9400-1DE389648F15}"/>
    <hyperlink ref="J398" r:id="rId1103" display="https://www.procyclingstats.com/rider/jonathan-milan" xr:uid="{03473C4D-74BB-46D7-BFF7-1878737680D5}"/>
    <hyperlink ref="J422" r:id="rId1104" display="https://www.procyclingstats.com/rider/pello-bilbao" xr:uid="{96C807B9-AF9B-4392-B3D6-11AAB8A402C3}"/>
    <hyperlink ref="J393" r:id="rId1105" display="https://www.procyclingstats.com/rider/joao-almeida" xr:uid="{B6D60848-956B-4CD1-A6A0-8F35D0AC56E3}"/>
    <hyperlink ref="A2018" r:id="rId1106" display="https://www.procyclingstats.com/rider/chun-kai-feng" xr:uid="{28018DFA-0B9F-4506-870E-4A0BE2068316}"/>
    <hyperlink ref="A2050" r:id="rId1107" display="https://www.procyclingstats.com/rider/maximilien-juillard" xr:uid="{76832A1C-74F0-460F-AABE-C40072A70C23}"/>
    <hyperlink ref="A1975" r:id="rId1108" display="https://www.procyclingstats.com/rider/lucas-beneteau" xr:uid="{A6283871-D5DF-4E35-9F29-32ECD100B0A6}"/>
    <hyperlink ref="A2062" r:id="rId1109" display="https://www.procyclingstats.com/rider/alexander-konijn" xr:uid="{E9AEC424-8264-49C4-B031-10E0EA92A8EF}"/>
    <hyperlink ref="J426" r:id="rId1110" display="https://www.procyclingstats.com/rider/paul-magnier" xr:uid="{244C561B-32E6-4A3F-B268-2728FCF91B30}"/>
    <hyperlink ref="A2049" r:id="rId1111" display="https://www.procyclingstats.com/rider/anders-halland-johannessen" xr:uid="{1A099F0C-0C76-42EF-8EFE-94ACC9C3EAF1}"/>
    <hyperlink ref="J407" r:id="rId1112" display="https://www.procyclingstats.com/rider/romain-gregoire1" xr:uid="{FA3DE967-FAB8-435E-A46F-F3AAA579E1DE}"/>
    <hyperlink ref="A2086" r:id="rId1113" display="https://www.procyclingstats.com/rider/kenny-molly" xr:uid="{3A6195E7-74C5-492E-8C18-FBE5433692BC}"/>
    <hyperlink ref="A2081" r:id="rId1114" display="https://www.procyclingstats.com/rider/sergio-meris" xr:uid="{F67F4340-FE9A-421A-B5C5-DC315FC54AC8}"/>
    <hyperlink ref="J386" r:id="rId1115" display="https://www.procyclingstats.com/rider/tadej-pogacar" xr:uid="{795BB259-BEE1-42EC-A7C1-BFB085AB19AE}"/>
    <hyperlink ref="J403" r:id="rId1116" display="https://www.procyclingstats.com/rider/giulio-ciccone" xr:uid="{2F7AFCE3-7145-4208-8FB0-53D207D312C3}"/>
    <hyperlink ref="J411" r:id="rId1117" display="https://www.procyclingstats.com/rider/tim-merlier" xr:uid="{BB779265-54D6-44E1-B9CC-7070B3ED80A7}"/>
    <hyperlink ref="A2145" r:id="rId1118" display="https://www.procyclingstats.com/rider/leander-van-hautegem" xr:uid="{EA269400-F160-480A-9D67-4EAA1270B4A3}"/>
    <hyperlink ref="A2066" r:id="rId1119" display="https://www.procyclingstats.com/rider/milan-lanhove" xr:uid="{5DA36D13-B647-49C1-82C5-86BD6088F754}"/>
    <hyperlink ref="A2030" r:id="rId1120" display="https://www.procyclingstats.com/rider/nil-gimeno" xr:uid="{278E1D00-2E11-42A8-AA2D-18CF8FD2743A}"/>
    <hyperlink ref="A2011" r:id="rId1121" display="https://www.procyclingstats.com/rider/dorde-duric" xr:uid="{FD0CED51-1BBF-46AB-9808-B7D27AB684FA}"/>
    <hyperlink ref="A2125" r:id="rId1122" display="https://www.procyclingstats.com/rider/daniel-skerl" xr:uid="{A2BC8530-C101-4C0B-98CD-1680A862603E}"/>
    <hyperlink ref="J394" r:id="rId1123" display="https://www.procyclingstats.com/rider/juan-ayuso-pesquera" xr:uid="{6FBCDBB2-9041-432D-B860-BE2C3EEEE4A3}"/>
    <hyperlink ref="J432" r:id="rId1124" display="https://www.procyclingstats.com/rider/jasper-philipsen" xr:uid="{8AA10F2A-A5FB-41CD-B399-505A125A6503}"/>
    <hyperlink ref="J420" r:id="rId1125" display="https://www.procyclingstats.com/rider/olav-kooij" xr:uid="{F4F7C284-F58F-4843-A117-E835EA538D6B}"/>
    <hyperlink ref="A2083" r:id="rId1126" display="https://www.procyclingstats.com/rider/santiago-mesa-pietralunga" xr:uid="{EA2F1E1A-AF03-41A2-A134-AA6A8CF6D6D1}"/>
    <hyperlink ref="A2019" r:id="rId1127" display="https://www.procyclingstats.com/rider/samuel-fernandez-garcia" xr:uid="{B10F368F-0B00-4546-ABD1-635127C84644}"/>
    <hyperlink ref="A2126" r:id="rId1128" display="https://www.procyclingstats.com/rider/viktor-soenens" xr:uid="{25EF90A6-AA6C-44B9-A2A5-44A266E79C90}"/>
    <hyperlink ref="A2132" r:id="rId1129" display="https://www.procyclingstats.com/rider/aldo-taillieu" xr:uid="{31BB964E-77E9-4527-A254-8FC75A9995D1}"/>
    <hyperlink ref="A2134" r:id="rId1130" display="https://www.procyclingstats.com/rider/rotem-tene" xr:uid="{8E620DA5-980F-4705-8669-3FAC603E4B4C}"/>
    <hyperlink ref="A2072" r:id="rId1131" display="https://www.procyclingstats.com/rider/lorrenzo-manzin" xr:uid="{899D2377-AB83-4F11-A786-A5833C5F9580}"/>
    <hyperlink ref="A2088" r:id="rId1132" display="https://www.procyclingstats.com/rider/didier-munyaneza" xr:uid="{A182664B-D568-480E-8077-6CD82E910DF5}"/>
    <hyperlink ref="A2129" r:id="rId1133" display="https://www.procyclingstats.com/rider/pavel-sumpik" xr:uid="{77F33DF2-8107-4822-BDE9-E62663CC506E}"/>
    <hyperlink ref="A2094" r:id="rId1134" display="https://www.procyclingstats.com/rider/adria-pericas-capdevila" xr:uid="{EFBF8010-10EC-41B6-B92E-30A0A2978F7C}"/>
    <hyperlink ref="A2090" r:id="rId1135" display="https://www.procyclingstats.com/rider/shemu-nsengiyumva" xr:uid="{D31B9BC1-5E2C-46C4-9228-12790FDE9C58}"/>
    <hyperlink ref="A1967" r:id="rId1136" display="https://www.procyclingstats.com/rider/awet-aman" xr:uid="{B078B7E4-BB5A-4051-A9B0-B7FE1149535B}"/>
    <hyperlink ref="A2077" r:id="rId1137" display="https://www.procyclingstats.com/rider/vainqueur-masengesho" xr:uid="{4E3A8B35-9F43-42D9-AF61-2332852F0C9C}"/>
    <hyperlink ref="A2140" r:id="rId1138" display="https://www.procyclingstats.com/rider/mike-uwiduhaye" xr:uid="{CCAA5AEC-7846-40E8-AC7C-161C5215206B}"/>
    <hyperlink ref="A1976" r:id="rId1139" display="https://www.procyclingstats.com/rider/antoine-berlin" xr:uid="{65501647-A151-47AE-AEA3-82D1FF35B41E}"/>
    <hyperlink ref="A2060" r:id="rId1140" display="https://www.procyclingstats.com/rider/sebastian-kolze-changizi" xr:uid="{ED5E4CED-A530-437B-93F1-09C3375F691A}"/>
    <hyperlink ref="A1985" r:id="rId1141" display="https://www.procyclingstats.com/rider/alexys-brunel" xr:uid="{B5576054-B24D-4685-8E53-7C12252229FE}"/>
    <hyperlink ref="A1999" r:id="rId1142" display="https://www.procyclingstats.com/rider/michiel-coppens" xr:uid="{84E56B3D-772B-4B1C-B281-9F315311C2A4}"/>
    <hyperlink ref="J440" r:id="rId1143" display="https://www.procyclingstats.com/rider/magnus-cort-nielsen" xr:uid="{AA8B7A3D-AFB0-4B93-9F87-35A0CFB50DCF}"/>
    <hyperlink ref="J390" r:id="rId1144" display="https://www.procyclingstats.com/rider/kevin-vauquelin" xr:uid="{AF8BE38A-4D9D-440F-AC34-3B3871253F37}"/>
    <hyperlink ref="J404" r:id="rId1145" display="https://www.procyclingstats.com/rider/matteo-jorgenson" xr:uid="{EBB3CC5E-6C36-4238-8525-CF050C77E123}"/>
    <hyperlink ref="J388" r:id="rId1146" display="https://www.procyclingstats.com/rider/mads-pedersen" xr:uid="{9DA40610-758B-4557-B0ED-03C6C88BB92E}"/>
    <hyperlink ref="J392" r:id="rId1147" display="https://www.procyclingstats.com/rider/florian-lipowitz" xr:uid="{506B59DF-22D8-4B43-9A94-6F5F97E3DF41}"/>
    <hyperlink ref="J401" r:id="rId1148" display="https://www.procyclingstats.com/rider/lenny-martinez" xr:uid="{2EBD1B8C-F1C0-4B77-8A0A-965030671AB7}"/>
    <hyperlink ref="J448" r:id="rId1149" display="https://www.procyclingstats.com/rider/clement-champoussin" xr:uid="{9E59232B-1B2D-44AF-A365-40B3DF4B9A4C}"/>
    <hyperlink ref="J416" r:id="rId1150" display="https://www.procyclingstats.com/rider/michael-storer" xr:uid="{4608AFFC-119C-482B-A241-C4FE54037731}"/>
    <hyperlink ref="J409" r:id="rId1151" display="https://www.procyclingstats.com/rider/filippo-ganna" xr:uid="{3DC77F53-B7CB-4FB8-A45D-D49AAFD4DDE3}"/>
    <hyperlink ref="J415" r:id="rId1152" display="https://www.procyclingstats.com/rider/derek-gee" xr:uid="{CFD00D70-2867-41FB-A363-273AEE44B408}"/>
    <hyperlink ref="J387" r:id="rId1153" display="https://www.procyclingstats.com/rider/isaac-del-toro" xr:uid="{30001BD6-591F-4705-B121-21AC410D3E02}"/>
    <hyperlink ref="J434" r:id="rId1154" display="https://www.procyclingstats.com/rider/matthew-brennan" xr:uid="{0764C6DE-12AB-4626-BF58-E926BB6351B9}"/>
    <hyperlink ref="A1974" r:id="rId1155" display="https://www.procyclingstats.com/rider/giacomo-ballabio" xr:uid="{69CE8734-8456-48AF-B4F5-787A5AA19F41}"/>
    <hyperlink ref="A2021" r:id="rId1156" display="https://www.procyclingstats.com/rider/filippo-fortin" xr:uid="{79194D8F-11D3-48C4-960F-31625BF48A4C}"/>
    <hyperlink ref="A1992" r:id="rId1157" display="https://www.procyclingstats.com/rider/daniel-cavia-sanz" xr:uid="{6B097EAB-D4AE-48AA-B9A1-B90334CDD05D}"/>
    <hyperlink ref="A2107" r:id="rId1158" display="https://www.procyclingstats.com/rider/simone-raccani" xr:uid="{6956BA15-179F-4091-AE40-8A256C436831}"/>
    <hyperlink ref="A2042" r:id="rId1159" display="https://www.procyclingstats.com/rider/william-heffernan" xr:uid="{9118F816-B0B0-40B4-B1DA-7CA91693B400}"/>
    <hyperlink ref="A2064" r:id="rId1160" display="https://www.procyclingstats.com/rider/tali-lane-welsh" xr:uid="{C054251C-A5FE-40B9-861F-363DA1FACAFA}"/>
    <hyperlink ref="A2028" r:id="rId1161" display="https://www.procyclingstats.com/rider/robbe-ghys" xr:uid="{A21005A1-0EC2-42FE-8A9E-9EE999A19E3E}"/>
    <hyperlink ref="A2112" r:id="rId1162" display="https://www.procyclingstats.com/rider/erik-nordsaeter-resell" xr:uid="{E5C76390-6872-4798-8642-14E00F39C454}"/>
    <hyperlink ref="A2075" r:id="rId1163" display="https://www.procyclingstats.com/rider/tim-marsman" xr:uid="{54283686-B5E5-40CC-B0FE-6C8B22D808A7}"/>
    <hyperlink ref="A2067" r:id="rId1164" display="https://www.procyclingstats.com/rider/niklas-larsen" xr:uid="{BAD76400-B176-4C7C-80A3-0CB438D7CAA7}"/>
    <hyperlink ref="A2128" r:id="rId1165" display="https://www.procyclingstats.com/rider/andreas-stokbro" xr:uid="{3B81280E-36C6-4106-9075-0A98D0BFCCCE}"/>
    <hyperlink ref="A1989" r:id="rId1166" display="https://www.procyclingstats.com/rider/romain-cardis" xr:uid="{D228DA98-ADB3-4A06-A4F3-E1A61CDC6383}"/>
    <hyperlink ref="J395" r:id="rId1167" display="https://www.procyclingstats.com/rider/mathieu-van-der-poel" xr:uid="{908CE1F4-CAD7-4599-939A-F801F3F990DF}"/>
    <hyperlink ref="A2120" r:id="rId1168" display="https://www.procyclingstats.com/rider/tom-sexton" xr:uid="{05799854-1B77-48E1-B128-AB6434AEA084}"/>
    <hyperlink ref="A2122" r:id="rId1169" display="https://www.procyclingstats.com/rider/aleksandr-shakotko" xr:uid="{DEE1404D-EE85-4729-9F97-C27DE976CC8D}"/>
    <hyperlink ref="A2036" r:id="rId1170" display="https://www.procyclingstats.com/rider/wan-abdul-rahman-hamdan" xr:uid="{B42CBD31-2971-45B5-A61D-3ABCA28D61AE}"/>
    <hyperlink ref="A2138" r:id="rId1171" display="https://www.procyclingstats.com/rider/nikita-tsvetkov" xr:uid="{64C9B1A5-E622-4ECD-9355-33AD9ED73B76}"/>
    <hyperlink ref="A2029" r:id="rId1172" display="https://www.procyclingstats.com/rider/yevgeniy-gidich" xr:uid="{E74E7EB9-A088-4B02-9F60-29052C72F6F8}"/>
    <hyperlink ref="A2115" r:id="rId1173" display="https://www.procyclingstats.com/rider/mohd-harrif-saleh" xr:uid="{4F305E44-6E5A-46CF-B4EF-A7B45A523ACA}"/>
    <hyperlink ref="A2097" r:id="rId1174" display="https://www.procyclingstats.com/rider/patompob-phonarjthan" xr:uid="{05591DD2-5F0B-444E-8395-2094B4F5AB60}"/>
    <hyperlink ref="A2013" r:id="rId1175" display="https://www.procyclingstats.com/rider/roy-eefting" xr:uid="{1760666A-7700-44CF-A930-A5F7E38CCCBB}"/>
    <hyperlink ref="A2096" r:id="rId1176" display="https://www.procyclingstats.com/rider/kevin-pezzo-rosola" xr:uid="{0B1462EC-6E73-4FA4-8BB1-2E5950D8FC3E}"/>
    <hyperlink ref="A2007" r:id="rId1177" display="https://www.procyclingstats.com/rider/davide-donati" xr:uid="{70D4A8FB-2AED-4541-B8AB-CC4E855062F5}"/>
    <hyperlink ref="A1987" r:id="rId1178" display="https://www.procyclingstats.com/rider/marc-cabedo" xr:uid="{53829DA2-DB2E-454B-86C4-2E8291B40CF7}"/>
    <hyperlink ref="A2001" r:id="rId1179" display="https://www.procyclingstats.com/rider/florian-dauphin" xr:uid="{63CE5E8C-6C1D-415B-9CF6-813A75B91520}"/>
    <hyperlink ref="J421" r:id="rId1180" display="https://www.procyclingstats.com/rider/biniyam-ghirmay" xr:uid="{FE4EB809-34C5-4AA6-A923-5CBBB796A615}"/>
    <hyperlink ref="A1991" r:id="rId1181" display="https://www.procyclingstats.com/rider/jan-castellon" xr:uid="{F42462ED-57E2-4CB1-AA17-3DA89BF43AF3}"/>
    <hyperlink ref="J402" r:id="rId1182" display="https://www.procyclingstats.com/rider/primoz-roglic" xr:uid="{CBC8E64B-814C-4350-9D18-693922D1CD28}"/>
    <hyperlink ref="A1965" r:id="rId1183" display="https://www.procyclingstats.com/rider/nicolas-alustiza" xr:uid="{AFEEF69F-B15E-465C-BB85-3C7F2A4CD47D}"/>
    <hyperlink ref="A2144" r:id="rId1184" display="https://www.procyclingstats.com/rider/danny-van-der-tuuk" xr:uid="{B92D9F2E-4D24-4681-87AD-8A150B1001D6}"/>
    <hyperlink ref="A2004" r:id="rId1185" display="https://www.procyclingstats.com/rider/nico-denz" xr:uid="{1AEAE3E3-97C2-4EA1-A0BF-C5F89A576084}"/>
    <hyperlink ref="A2069" r:id="rId1186" display="https://www.procyclingstats.com/rider/sakarias-koller-loland" xr:uid="{4EDA0AD6-03C4-4A10-A0BA-EE0EE2DA7907}"/>
    <hyperlink ref="A2151" r:id="rId1187" display="https://www.procyclingstats.com/rider/jonathan-vervenne" xr:uid="{96B0C6C5-1829-4DE6-B5A6-576706417924}"/>
    <hyperlink ref="A2136" r:id="rId1188" display="https://www.procyclingstats.com/rider/martin-tjotta" xr:uid="{45ED3C0A-4D91-43B2-AF76-DDDBAFEA06EC}"/>
    <hyperlink ref="A2108" r:id="rId1189" display="https://www.procyclingstats.com/rider/george-radcliffe" xr:uid="{60811432-A59B-46DD-925C-13EA92ECF8E2}"/>
    <hyperlink ref="A1970" r:id="rId1190" display="https://www.procyclingstats.com/rider/mathis-avondts" xr:uid="{226D8CA9-B819-40FE-8D28-3723D54D2176}"/>
    <hyperlink ref="A2095" r:id="rId1191" display="https://www.procyclingstats.com/rider/jannis-peter" xr:uid="{68ACD097-BE92-4405-AFD7-C3E05C2EA106}"/>
    <hyperlink ref="A2052" r:id="rId1192" display="https://www.procyclingstats.com/rider/garin-kelley" xr:uid="{ED08244C-7ACC-40DE-8263-941F255ED195}"/>
    <hyperlink ref="A2087" r:id="rId1193" display="https://www.procyclingstats.com/rider/alberto-monti" xr:uid="{E445CE08-29B2-49F3-B6B5-CEF39679FBDC}"/>
    <hyperlink ref="J413" r:id="rId1194" display="https://www.procyclingstats.com/rider/neilson-powless" xr:uid="{407DF831-467C-40E0-9248-4E078D028CFB}"/>
    <hyperlink ref="J396" r:id="rId1195" display="https://www.procyclingstats.com/rider/wout-van-aert" xr:uid="{D8B70502-EABB-46EB-BD15-8DBCB88D0B09}"/>
    <hyperlink ref="J423" r:id="rId1196" display="https://www.procyclingstats.com/rider/tiesj-benoot" xr:uid="{658EF126-EC5A-4F22-B908-904D4943BCCD}"/>
    <hyperlink ref="A2141" r:id="rId1197" display="https://www.procyclingstats.com/rider/dylan-van-baarle" xr:uid="{957CAD79-4602-48B3-A880-208733DE3C6D}"/>
    <hyperlink ref="A2142" r:id="rId1198" display="https://www.procyclingstats.com/rider/julius-van-den-berg" xr:uid="{EFBF1953-D4C8-448C-8E9D-A155170EB018}"/>
    <hyperlink ref="A2020" r:id="rId1199" display="https://www.procyclingstats.com/rider/lorenzo-finn" xr:uid="{4FE5A01C-38ED-40B2-A839-1DE36EB94D85}"/>
    <hyperlink ref="A2025" r:id="rId1200" display="https://www.procyclingstats.com/rider/nicolo-garibbo" xr:uid="{4F4F6AFF-D3C2-4B15-8AE7-8425041BE0BE}"/>
    <hyperlink ref="A2031" r:id="rId1201" display="https://www.procyclingstats.com/rider/ben-granger" xr:uid="{729AEEFE-20AE-45A6-AE08-4E3B2CA3AC65}"/>
    <hyperlink ref="A2056" r:id="rId1202" display="https://www.procyclingstats.com/rider/matthew-kingston" xr:uid="{84F1C9A7-8AE9-4636-B28F-7BE02EAE05E2}"/>
    <hyperlink ref="A1990" r:id="rId1203" display="https://www.procyclingstats.com/rider/ben-carman" xr:uid="{1E440009-F5CE-487F-9166-F38B409A6685}"/>
    <hyperlink ref="A1994" r:id="rId1204" display="https://www.procyclingstats.com/rider/luis-carlos-chia-bermudez" xr:uid="{F4FF6FCC-E8E4-4052-8B3E-BE9D2E2923A7}"/>
    <hyperlink ref="A2047" r:id="rId1205" display="https://www.procyclingstats.com/rider/timofei-ivanov" xr:uid="{510248EF-44B3-43D5-9F34-B9CE63E5F519}"/>
    <hyperlink ref="A2053" r:id="rId1206" display="https://www.procyclingstats.com/rider/josh-kench" xr:uid="{43762D7E-759D-4D64-AC07-15755AAA41A4}"/>
    <hyperlink ref="A2037" r:id="rId1207" display="https://www.procyclingstats.com/rider/similien-hamon" xr:uid="{BD2D7082-0D37-4D1F-A153-3C12D3BB5294}"/>
    <hyperlink ref="A2034" r:id="rId1208" display="https://www.procyclingstats.com/rider/victor-guernalec" xr:uid="{900EFCFA-9521-407C-8097-547D5A8C1200}"/>
    <hyperlink ref="A2123" r:id="rId1209" display="https://www.procyclingstats.com/rider/james-shaw" xr:uid="{B7394A1D-6DBF-4B98-ACFF-6210A06A5372}"/>
    <hyperlink ref="A2026" r:id="rId1210" display="https://www.procyclingstats.com/rider/jonas-geens" xr:uid="{3B36FB92-E426-49A5-8EB9-B2DA284DE516}"/>
    <hyperlink ref="A2071" r:id="rId1211" display="https://www.procyclingstats.com/rider/sam-maisonobe" xr:uid="{80DC945A-FE78-4F2A-84E4-0312FA9B61B5}"/>
    <hyperlink ref="J431" r:id="rId1212" display="https://www.procyclingstats.com/rider/mattias-skjelmose-jensen" xr:uid="{2F71440E-DE4B-4584-89C2-585C5D0F4FBA}"/>
    <hyperlink ref="A2157" r:id="rId1213" display="https://www.procyclingstats.com/rider/luc-wirtgen" xr:uid="{058DC58F-5B21-471B-AD99-B798928EAF5E}"/>
    <hyperlink ref="J428" r:id="rId1214" display="https://www.procyclingstats.com/rider/enric-mas" xr:uid="{1D3E34C2-9487-4B3C-AF06-9DF22FE2838C}"/>
    <hyperlink ref="J454" r:id="rId1215" display="https://www.procyclingstats.com/rider/alex-aranburu" xr:uid="{782D0FBA-1C9C-45A6-AC00-F15FECAAA8B7}"/>
    <hyperlink ref="J399" r:id="rId1216" display="https://www.procyclingstats.com/rider/ben-healy" xr:uid="{584AF2EE-A67B-4CEA-ADC5-7AAC826F7B2A}"/>
    <hyperlink ref="A2002" r:id="rId1217" display="https://www.procyclingstats.com/rider/hugo-de-la-calle-arango" xr:uid="{54BD01D3-30F6-4AF3-91EF-08638B378841}"/>
    <hyperlink ref="A2143" r:id="rId1218" display="https://www.procyclingstats.com/rider/max-van-der-meulen" xr:uid="{306D0322-8BB5-4BD4-822E-8D2E56E3F94B}"/>
    <hyperlink ref="A2156" r:id="rId1219" display="https://www.procyclingstats.com/rider/jordi-warlop" xr:uid="{142B7E89-9403-4EC2-AFF5-CC4C004F947A}"/>
    <hyperlink ref="A2163" r:id="rId1220" display="https://www.procyclingstats.com/rider/matteo-zurlo" xr:uid="{DD35B71F-0CF4-4964-B3E6-0FCD8CAC9F9D}"/>
    <hyperlink ref="A1988" r:id="rId1221" display="https://www.procyclingstats.com/rider/edison-alejandro-callejas-santos" xr:uid="{958B9CA3-0D49-458A-ADE7-BA7AC86E98BD}"/>
    <hyperlink ref="A2035" r:id="rId1222" display="https://www.procyclingstats.com/rider/federico-guzzo" xr:uid="{9DF8AA0E-5BD4-4B38-A7C8-C748F09B2FF5}"/>
    <hyperlink ref="A1982" r:id="rId1223" display="https://www.procyclingstats.com/rider/giovanni-bortoluzzi" xr:uid="{7BA37A04-D2C7-4DE8-B51B-37B6757DFFBF}"/>
    <hyperlink ref="J400" r:id="rId1224" display="https://www.procyclingstats.com/rider/remco-evenepoel" xr:uid="{EDAC8D34-C92F-47B2-BB99-D6835BD73B89}"/>
    <hyperlink ref="J424" r:id="rId1225" display="https://www.procyclingstats.com/rider/michael-matthews" xr:uid="{2B46FECD-560F-41AC-B6AD-2E126B091D01}"/>
    <hyperlink ref="A2085" r:id="rId1226" display="https://www.procyclingstats.com/rider/fran-miholjevic" xr:uid="{5AD82CA8-9B8A-4737-87BB-754FFB35CD33}"/>
    <hyperlink ref="A2079" r:id="rId1227" display="https://www.procyclingstats.com/rider/diego-de-jesus-mendes" xr:uid="{75D50A0D-C8A5-482F-8DB8-81117F8AC5B2}"/>
    <hyperlink ref="A2044" r:id="rId1228" display="https://www.procyclingstats.com/rider/jason-huertas" xr:uid="{8C3E9BE3-0DC5-4C8E-8C55-FBE4B480A961}"/>
    <hyperlink ref="A2098" r:id="rId1229" display="https://www.procyclingstats.com/rider/cristian-david-pita" xr:uid="{21EDE0BD-358F-4C6C-8612-AA2F5FAAE8CD}"/>
    <hyperlink ref="A1996" r:id="rId1230" display="https://www.procyclingstats.com/rider/leonardo-cobarrubia" xr:uid="{E1B60FEB-C581-45F1-B4BB-1F3EFB8900C7}"/>
    <hyperlink ref="A2152" r:id="rId1231" display="https://www.procyclingstats.com/rider/nicolas-vinokurov" xr:uid="{73D9E526-B48C-443B-B26A-F1817528382D}"/>
    <hyperlink ref="A1973" r:id="rId1232" display="https://www.procyclingstats.com/rider/abel-balderstone-roumens" xr:uid="{DAF5869B-CFA4-4BF7-9A81-6AF0E18CB5BF}"/>
    <hyperlink ref="A2124" r:id="rId1233" display="https://www.procyclingstats.com/rider/artem-shmidt" xr:uid="{54A782A3-EFA8-4AC9-ABEE-291CFFE80F5E}"/>
    <hyperlink ref="J408" r:id="rId1234" display="https://www.procyclingstats.com/rider/lorenzo-fortunato" xr:uid="{699FF3DF-B9A9-4E19-9E32-738E285F0E3F}"/>
    <hyperlink ref="J453" r:id="rId1235" display="https://www.procyclingstats.com/rider/jay-vine" xr:uid="{951C96DB-3F97-4B3F-8CE8-5276B4043EDF}"/>
    <hyperlink ref="A2043" r:id="rId1236" display="https://www.procyclingstats.com/rider/asbjorn-hellemose" xr:uid="{3AE81B80-AC98-42E6-B105-5F6D72080A6E}"/>
    <hyperlink ref="A2127" r:id="rId1237" display="https://www.procyclingstats.com/rider/aubin-sparfel" xr:uid="{94BA057A-49D8-460C-80D3-9716CC55A76F}"/>
    <hyperlink ref="A2147" r:id="rId1238" display="https://www.procyclingstats.com/rider/vlad-van-mechelen" xr:uid="{C000AE66-9887-4DE7-ADC4-279E4189D3F6}"/>
    <hyperlink ref="A1980" r:id="rId1239" display="https://www.procyclingstats.com/rider/lucas-boniface" xr:uid="{3E22501E-EACC-4D33-8060-D915725E5EF9}"/>
    <hyperlink ref="J436" r:id="rId1240" display="https://www.procyclingstats.com/rider/tobias-lund-andresen" xr:uid="{7107677B-9CD9-4386-B6D8-9728CCAE7D2B}"/>
    <hyperlink ref="A2003" r:id="rId1241" display="https://www.procyclingstats.com/rider/luca-de-meester" xr:uid="{E9B21B50-98E6-4AE3-A5C8-601229F6B70B}"/>
    <hyperlink ref="A2032" r:id="rId1242" display="https://www.procyclingstats.com/rider/matys-grisel" xr:uid="{84F29E04-DFDD-45A5-BD99-8920B91213CF}"/>
    <hyperlink ref="A2102" r:id="rId1243" display="https://www.procyclingstats.com/rider/tom-portsmouth" xr:uid="{3AD19C0C-7D00-468A-A07A-5BFF1100827A}"/>
    <hyperlink ref="A2113" r:id="rId1244" display="https://www.procyclingstats.com/rider/balazs-rozsa" xr:uid="{1B47CBA1-4D7B-4AFB-AF63-4194EA201FBA}"/>
    <hyperlink ref="A2017" r:id="rId1245" display="https://www.procyclingstats.com/rider/balint-feldhoffer" xr:uid="{89EA8298-9000-44E9-97B5-23E36D0C8252}"/>
    <hyperlink ref="A2137" r:id="rId1246" display="https://www.procyclingstats.com/rider/alex-tolio" xr:uid="{C07573AC-51B7-471B-9BAF-E04833FFED73}"/>
    <hyperlink ref="A1995" r:id="rId1247" display="https://www.procyclingstats.com/rider/cedrik-bakke-christophersen" xr:uid="{0F2A1306-F93E-4D72-A788-731A18A4FD31}"/>
    <hyperlink ref="A2027" r:id="rId1248" display="https://www.procyclingstats.com/rider/owen-geleijn" xr:uid="{AA11DE1A-FD15-4644-AB15-09437354E72B}"/>
    <hyperlink ref="A2131" r:id="rId1249" display="https://www.procyclingstats.com/rider/zeteny-szijarto" xr:uid="{71EA52C8-3C35-419A-8052-06E4A1A138DD}"/>
    <hyperlink ref="A2106" r:id="rId1250" display="https://www.procyclingstats.com/rider/gabriele-raccagni" xr:uid="{FA2E9E90-A69A-45C6-8725-439B50F13372}"/>
    <hyperlink ref="A2130" r:id="rId1251" display="https://www.procyclingstats.com/rider/keegan-swirbul" xr:uid="{2FE29AF9-4276-4349-BF52-DD8A8B9BE399}"/>
    <hyperlink ref="A1971" r:id="rId1252" display="https://www.procyclingstats.com/rider/ibai-azanza" xr:uid="{F4BC1F5D-079C-4752-BB26-7AB5B3C0F32F}"/>
    <hyperlink ref="A2054" r:id="rId1253" display="https://www.procyclingstats.com/rider/bruno-kessler" xr:uid="{B156DDC6-35A2-4866-8EA0-4D5EF3D485F8}"/>
    <hyperlink ref="A2005" r:id="rId1254" display="https://www.procyclingstats.com/rider/daniel-dias" xr:uid="{551C466D-4135-4E9C-A7DC-27D17A7ABFB4}"/>
    <hyperlink ref="A2070" r:id="rId1255" display="https://www.procyclingstats.com/rider/milkias-maekele" xr:uid="{2B642713-8229-4F63-A64F-E76D0615B3FD}"/>
    <hyperlink ref="A2161" r:id="rId1256" display="https://www.procyclingstats.com/rider/tahir-yigit" xr:uid="{EAE24D94-4319-4985-98E9-EE7B591C4DAA}"/>
    <hyperlink ref="A2121" r:id="rId1257" display="https://www.procyclingstats.com/rider/hasan-seyfollahifard" xr:uid="{E8B39C2F-3B0A-48E1-9BE4-392D88DEF7A6}"/>
    <hyperlink ref="A2160" r:id="rId1258" display="https://www.procyclingstats.com/rider/even-yemane" xr:uid="{E92A9F65-EEBA-4E4E-B88C-71A6E13EAED3}"/>
    <hyperlink ref="A2111" r:id="rId1259" display="https://www.procyclingstats.com/rider/rudolf-remkhi" xr:uid="{66453DA3-AA41-4980-A91C-0F62372ABF42}"/>
    <hyperlink ref="A1963" r:id="rId1260" display="https://www.procyclingstats.com/rider/aidin-aliyari" xr:uid="{4BCF8465-2487-4F13-A0FE-78A2B733D680}"/>
    <hyperlink ref="A2055" r:id="rId1261" display="https://www.procyclingstats.com/rider/muradjan-khalmuratov" xr:uid="{1B5D39D9-73B1-43F9-9D08-3B6228EAAA7D}"/>
    <hyperlink ref="A2063" r:id="rId1262" display="https://www.procyclingstats.com/rider/ali-labib-shotorban" xr:uid="{438E040D-AC85-4E5D-A5DE-800EB75C9AB4}"/>
    <hyperlink ref="A2104" r:id="rId1263" display="https://www.procyclingstats.com/rider/daniil-pronskiy" xr:uid="{CF3D6CB9-6570-45B0-B30C-E6C3C3863FB5}"/>
    <hyperlink ref="A1979" r:id="rId1264" display="https://www.procyclingstats.com/rider/marceli-boguslawski" xr:uid="{1DB5520A-C703-48E1-8527-A42C24521C23}"/>
    <hyperlink ref="A2158" r:id="rId1265" display="https://www.procyclingstats.com/rider/szymon-wisniewski" xr:uid="{E4F9433B-2F29-47B8-9747-AEEBAD923B9E}"/>
    <hyperlink ref="A2082" r:id="rId1266" display="https://www.procyclingstats.com/rider/ville-merlov1" xr:uid="{A482A35F-0FDB-4235-A220-8E4456FB9D8F}"/>
    <hyperlink ref="A2084" r:id="rId1267" display="https://www.procyclingstats.com/rider/kacper-mientki" xr:uid="{8F98634F-D071-4A4B-8088-B7C26E552C72}"/>
    <hyperlink ref="A2093" r:id="rId1268" display="https://www.procyclingstats.com/rider/romet-pajur" xr:uid="{883961AB-804A-4662-8E0A-208FE80A181A}"/>
    <hyperlink ref="A2089" r:id="rId1269" display="https://www.procyclingstats.com/rider/dominik-neuman" xr:uid="{46EA9695-6B5C-47DE-8C6C-72BAF89272B8}"/>
    <hyperlink ref="A2068" r:id="rId1270" display="https://www.procyclingstats.com/rider/david-larsson" xr:uid="{6BBEB3DC-83BA-47DE-A09D-B398C5695066}"/>
    <hyperlink ref="A2133" r:id="rId1271" display="https://www.procyclingstats.com/rider/lauri-tamm" xr:uid="{0A01663E-B06B-473D-8336-292AEB7CFAD9}"/>
    <hyperlink ref="A2065" r:id="rId1272" display="https://www.procyclingstats.com/rider/lenaic-langella" xr:uid="{7E54E4E1-D370-4836-949D-2D43D01E3691}"/>
    <hyperlink ref="A2046" r:id="rId1273" display="https://www.procyclingstats.com/rider/storm-ingebrigtsen" xr:uid="{7894E9E6-1F0B-419C-93AA-4E0414FA80A7}"/>
    <hyperlink ref="A1969" r:id="rId1274" display="https://www.procyclingstats.com/rider/brage-aulstad" xr:uid="{0ACCD484-8C3E-46BB-A7AB-1EB4610ED14F}"/>
    <hyperlink ref="A2039" r:id="rId1275" display="https://www.procyclingstats.com/rider/kasper-haugland" xr:uid="{9B681DE1-8B6F-467E-8C10-34B9ADAF1FD9}"/>
    <hyperlink ref="J443" r:id="rId1276" display="https://www.procyclingstats.com/rider/egan-bernal" xr:uid="{BE844FF4-BB3D-474D-BD08-C9D55521FDE0}"/>
    <hyperlink ref="J410" r:id="rId1277" display="https://www.procyclingstats.com/rider/richard-carapaz" xr:uid="{B3A4593B-698E-4DA1-A720-3B220B54DE43}"/>
    <hyperlink ref="J452" r:id="rId1278" display="https://www.procyclingstats.com/rider/damiano-caruso" xr:uid="{83E1DAD7-A1DF-4BF5-8BA0-541FC22B3188}"/>
    <hyperlink ref="J438" r:id="rId1279" display="https://www.procyclingstats.com/rider/kaden-groves" xr:uid="{0B577ADB-D301-4D1B-8521-96208015B66B}"/>
    <hyperlink ref="J414" r:id="rId1280" display="https://www.procyclingstats.com/rider/brandon-mcnulty" xr:uid="{7983887A-3E46-4BAA-86DC-A991E24AAA37}"/>
    <hyperlink ref="J427" r:id="rId1281" display="https://www.procyclingstats.com/rider/giulio-pellizzari" xr:uid="{5CED2F70-0DA9-4007-958A-668C1EF7715A}"/>
    <hyperlink ref="J451" r:id="rId1282" display="https://www.procyclingstats.com/rider/davide-piganzoli" xr:uid="{07CBF780-71DE-4D39-ABC1-977B74B0190E}"/>
    <hyperlink ref="J444" r:id="rId1283" display="https://www.procyclingstats.com/rider/max-poole" xr:uid="{EDDF72B8-0ABB-4D5A-9493-D3274D376F3C}"/>
    <hyperlink ref="J406" r:id="rId1284" display="https://www.procyclingstats.com/rider/antonio-tiberi" xr:uid="{BF4D5992-5C19-43B2-AFFA-E371631C9F0F}"/>
    <hyperlink ref="J405" r:id="rId1285" display="https://www.procyclingstats.com/rider/simon-yates" xr:uid="{390FA915-A7FB-4761-AA8C-8BC49BA8025A}"/>
    <hyperlink ref="A2076" r:id="rId1286" display="https://www.procyclingstats.com/rider/alessio-martinelli" xr:uid="{06D3C15D-4701-4817-93B5-2C5632414563}"/>
    <hyperlink ref="A1972" r:id="rId1287" display="https://www.procyclingstats.com/rider/xabier-mikel-azparren-irurzun" xr:uid="{CB1A182B-7C61-47BA-8F9F-FB67DA81726D}"/>
    <hyperlink ref="A2012" r:id="rId1288" display="https://www.procyclingstats.com/rider/alexander-edmondson" xr:uid="{F08A8FDB-A474-4BD0-A904-4419A6ABC8C4}"/>
    <hyperlink ref="A2058" r:id="rId1289" display="https://www.procyclingstats.com/rider/james-knox" xr:uid="{97F032D3-0588-44FF-A6CF-4A788263BA99}"/>
    <hyperlink ref="A2000" r:id="rId1290" display="https://www.procyclingstats.com/rider/tom-crabbe" xr:uid="{661B1683-CFB5-4BF1-A6EE-BCB215D16FD1}"/>
    <hyperlink ref="A2073" r:id="rId1291" display="https://www.procyclingstats.com/rider/jaka-marolt" xr:uid="{662ED048-F72C-481C-8C53-012409050CFE}"/>
    <hyperlink ref="A2014" r:id="rId1292" display="https://www.procyclingstats.com/rider/zak-erzen" xr:uid="{37A6F961-7953-4741-B364-D79697B3CEC5}"/>
    <hyperlink ref="A2092" r:id="rId1293" display="https://www.procyclingstats.com/rider/jakob-omrzel" xr:uid="{E41399EE-74F2-4339-9900-2DC6936C3858}"/>
    <hyperlink ref="J456" r:id="rId1294" display="https://www.procyclingstats.com/rider/tibor-del-grosso" xr:uid="{66DFD5AF-CF2A-4272-9005-423094D76B88}"/>
    <hyperlink ref="A2040" r:id="rId1295" display="https://www.procyclingstats.com/rider/david-haverdings" xr:uid="{7A8820C0-26D0-46B3-9E6F-1C226F6AD9EE}"/>
    <hyperlink ref="A1997" r:id="rId1296" display="https://www.procyclingstats.com/rider/alex-colman" xr:uid="{A30821FD-8A0C-48C2-A880-3E43066F3876}"/>
    <hyperlink ref="J391" r:id="rId1297" display="https://www.procyclingstats.com/rider/jonas-vingegaard-rasmussen" xr:uid="{5AC2E8D7-010E-4D5F-B3E0-BEDCB4393AA6}"/>
    <hyperlink ref="A2051" r:id="rId1298" display="https://www.procyclingstats.com/rider/christopher-juul-jensen" xr:uid="{48A2FB03-18C0-4E0E-8F4E-69E7E68A0818}"/>
    <hyperlink ref="J437" r:id="rId1299" display="https://www.procyclingstats.com/rider/guillaume-martin" xr:uid="{2BC71350-3788-4CB8-84BF-118D26E51C24}"/>
    <hyperlink ref="A2016" r:id="rId1300" display="https://www.procyclingstats.com/rider/jose-luis-faura-asensio" xr:uid="{9E8498DB-02C2-491F-984A-0B7B03A16558}"/>
    <hyperlink ref="A2048" r:id="rId1301" display="https://www.procyclingstats.com/rider/yael-joalland" xr:uid="{B0797C88-981D-4C95-868C-7721A26D3BB1}"/>
    <hyperlink ref="J449" r:id="rId1302" display="https://www.procyclingstats.com/rider/jordi-meeus" xr:uid="{A7CCEF84-D1E7-4C77-B102-EDBE87A20D96}"/>
    <hyperlink ref="J455" r:id="rId1303" display="https://www.procyclingstats.com/rider/alexis-renard" xr:uid="{8212969E-77F7-41CC-BEC5-323C5882CAF2}"/>
    <hyperlink ref="J460" r:id="rId1304" display="https://www.procyclingstats.com/rider/emilien-jeanniere" xr:uid="{30485546-4C15-4BD4-8713-0E2822FCD61B}"/>
    <hyperlink ref="A1986" r:id="rId1305" display="https://www.procyclingstats.com/rider/nicolo-buratti" xr:uid="{0BBBCF77-884D-46BA-9790-D19589F0B2F0}"/>
    <hyperlink ref="J442" r:id="rId1306" display="https://www.procyclingstats.com/rider/ilan-van-wilder" xr:uid="{6251BD29-11A5-462E-A7AE-E6345A4412AD}"/>
    <hyperlink ref="A2100" r:id="rId1307" display="https://www.procyclingstats.com/rider/andrii-ponomar" xr:uid="{1E6366AA-E6B1-4E5E-8A8C-2B490739D36C}"/>
    <hyperlink ref="A2146" r:id="rId1308" display="https://www.procyclingstats.com/rider/matisse-van-kerckhove" xr:uid="{629E0E3B-0740-4078-B95F-A9682D34FA49}"/>
    <hyperlink ref="A1983" r:id="rId1309" display="https://www.procyclingstats.com/rider/mirko-bozzola" xr:uid="{F582A700-7282-454B-AE1A-85AE909E0655}"/>
    <hyperlink ref="A2022" r:id="rId1310" display="https://www.procyclingstats.com/rider/patrick-boje-frydkjaer" xr:uid="{1AF97A6F-C491-4B88-B58B-4FC65D1DA3D4}"/>
    <hyperlink ref="A2109" r:id="rId1311" display="https://www.procyclingstats.com/rider/adam-rafferty" xr:uid="{F07FBC70-A8E6-43A3-B569-4DED9FF05A41}"/>
    <hyperlink ref="A2010" r:id="rId1312" display="https://www.procyclingstats.com/rider/seth-dunwoody" xr:uid="{F13AB0F9-B41D-45B0-A2B4-CF6C4FD77CE8}"/>
    <hyperlink ref="A2105" r:id="rId1313" display="https://www.procyclingstats.com/rider/sebastian-putz" xr:uid="{7B115BA6-3A68-4039-AF1E-EF7151995244}"/>
    <hyperlink ref="A2162" r:id="rId1314" display="https://www.procyclingstats.com/rider/simone-zanini" xr:uid="{E2270065-57FA-4675-814B-C2244EDC7D7E}"/>
    <hyperlink ref="A2150" r:id="rId1315" display="https://www.procyclingstats.com/rider/matteo-vanhuffel" xr:uid="{6676FE1A-EA1C-43C9-989A-05050B565C4B}"/>
    <hyperlink ref="A2015" r:id="rId1316" display="https://www.procyclingstats.com/rider/ugo-fabries" xr:uid="{A4D75F72-871D-4B75-9B2C-5FCA50E4C478}"/>
    <hyperlink ref="A1962" r:id="rId1317" display="https://www.procyclingstats.com/rider/filippo-agostinacchio" xr:uid="{9EAA8900-7B5E-43C3-96AD-E8BDB7EB2710}"/>
    <hyperlink ref="A1993" r:id="rId1318" display="https://www.procyclingstats.com/rider/cesare-chesini" xr:uid="{8AF4A4D5-E790-4103-9B05-AF5F153645E1}"/>
    <hyperlink ref="A2153" r:id="rId1319" display="https://www.procyclingstats.com/rider/arno-wallenborn" xr:uid="{6F0E4480-C7DB-4B04-A57B-D607C8C0945B}"/>
    <hyperlink ref="A2103" r:id="rId1320" display="https://www.procyclingstats.com/rider/nate-pringle" xr:uid="{A02B6DDC-AECF-48ED-80B4-C7AB9668AEEA}"/>
    <hyperlink ref="A1978" r:id="rId1321" display="https://www.procyclingstats.com/rider/frits-biesterbos" xr:uid="{43ADA7EA-B7D9-4F1E-9F00-26E3F90C7098}"/>
    <hyperlink ref="A2114" r:id="rId1322" display="https://www.procyclingstats.com/rider/alvaro-sagrado" xr:uid="{CCA9ABAC-ADC0-4F42-B527-9114C0D5A5C5}"/>
    <hyperlink ref="A2009" r:id="rId1323" display="https://www.procyclingstats.com/rider/ethan-dunham" xr:uid="{B54D6C10-BABB-4CFE-BDCE-CC6ACDEBFEB9}"/>
    <hyperlink ref="A2024" r:id="rId1324" display="https://www.procyclingstats.com/rider/jose-maria-garcia" xr:uid="{51DD5FAE-17DB-4CB1-BC91-2F6D008323B1}"/>
    <hyperlink ref="A1981" r:id="rId1325" display="https://www.procyclingstats.com/rider/kasper-borremans" xr:uid="{D44ECA32-B694-4D19-92E3-EA54F23DB34E}"/>
    <hyperlink ref="A1966" r:id="rId1326" display="https://www.procyclingstats.com/rider/hector-alvarez-martinez" xr:uid="{EBF8DCAF-B957-493A-A220-E7B65D195B5C}"/>
    <hyperlink ref="A2033" r:id="rId1327" display="https://www.procyclingstats.com/rider/eduard-michael-grosu" xr:uid="{95D01846-CBAE-48BC-8CE5-5D0BDB72F4D4}"/>
    <hyperlink ref="A2061" r:id="rId1328" display="https://www.procyclingstats.com/rider/nejc-komac" xr:uid="{12522F24-F2A8-405E-A039-9B3F717F7791}"/>
    <hyperlink ref="A2080" r:id="rId1329" display="https://www.procyclingstats.com/rider/petros-mengs" xr:uid="{3050C35A-FD12-4331-89B2-EEE40DA309D0}"/>
    <hyperlink ref="A2023" r:id="rId1330" display="https://www.procyclingstats.com/rider/carlos-alfonso-garcia-trejo" xr:uid="{16AE744D-47B3-4D5C-9306-878766D76E9D}"/>
    <hyperlink ref="A1964" r:id="rId1331" display="https://www.procyclingstats.com/rider/clement-alleno" xr:uid="{C8A9DFE3-4524-46E4-9736-6A513F25BBCF}"/>
    <hyperlink ref="A2116" r:id="rId1332" display="https://www.procyclingstats.com/rider/enea-sambinello" xr:uid="{CC11B933-D0A4-4CA6-A290-3D0325FE6D5B}"/>
    <hyperlink ref="A2041" r:id="rId1333" display="https://www.procyclingstats.com/rider/karst-hayma" xr:uid="{64551177-52F1-4176-8B18-30BF1343304A}"/>
    <hyperlink ref="A2135" r:id="rId1334" display="https://www.procyclingstats.com/rider/tommaso-tessiore" xr:uid="{DF922665-18A6-4509-AECA-F58756CF5440}"/>
    <hyperlink ref="A2110" r:id="rId1335" display="https://www.procyclingstats.com/rider/mateo-pablo-ramirez" xr:uid="{282A8EF4-AD1A-4568-B048-33186FE831BC}"/>
    <hyperlink ref="A2078" r:id="rId1336" display="https://www.procyclingstats.com/rider/jamie-meehan" xr:uid="{3AA06EE5-7122-4ADD-9040-DB31D269E3AA}"/>
    <hyperlink ref="A2006" r:id="rId1337" display="https://www.procyclingstats.com/rider/aaron-dockx" xr:uid="{DC12D61C-4802-40D1-9883-9D1975BCC95E}"/>
    <hyperlink ref="A2117" r:id="rId1338" display="https://www.procyclingstats.com/rider/jasper-schoofs" xr:uid="{85158483-FAD4-414B-87ED-4FD138C5C2D0}"/>
    <hyperlink ref="A2091" r:id="rId1339" display="https://www.procyclingstats.com/rider/liam-o-brien" xr:uid="{1F2D8BFB-BF96-401D-9575-6DDCA03F5764}"/>
    <hyperlink ref="A1984" r:id="rId1340" display="https://www.procyclingstats.com/rider/henrique-bravo1" xr:uid="{6D9E195E-1E59-4E7F-AECE-93ABDB19567E}"/>
    <hyperlink ref="A1968" r:id="rId1341" display="https://www.procyclingstats.com/rider/remi-arsac" xr:uid="{350BF6C9-06E2-497C-90FA-29F517D29E9C}"/>
    <hyperlink ref="A1977" r:id="rId1342" display="https://www.procyclingstats.com/rider/kevin-biehl" xr:uid="{53117DA5-E57A-4E5B-AB98-EB9DB7CFF36D}"/>
    <hyperlink ref="A2099" r:id="rId1343" display="https://www.procyclingstats.com/rider/maxence-place" xr:uid="{0483DA62-547D-459F-90E9-E0AC9764941C}"/>
    <hyperlink ref="A2008" r:id="rId1344" display="https://www.procyclingstats.com/rider/jules-drouet" xr:uid="{39E0C654-7A93-4F53-85AB-6765A6EDCDDC}"/>
    <hyperlink ref="A1998" r:id="rId1345" display="https://www.procyclingstats.com/rider/andrea-colnaghi" xr:uid="{85D6FB6B-826C-45A3-808E-99FE0E41364B}"/>
    <hyperlink ref="A2164" r:id="rId1346" display="https://www.procyclingstats.com/rider/haimar-etxeberria" xr:uid="{ED2D7A24-C4C0-43A5-84B3-B2C8F264A73D}"/>
    <hyperlink ref="A2165" r:id="rId1347" display="https://www.procyclingstats.com/rider/vlas-shichkin" xr:uid="{329E9E7D-FF82-4D18-9DC6-4CE6E5346084}"/>
    <hyperlink ref="A2166" r:id="rId1348" display="https://www.procyclingstats.com/rider/baptiste-vadic" xr:uid="{E05A8382-FB10-4478-8D58-C1A7CCB0417F}"/>
    <hyperlink ref="J418" r:id="rId1349" display="https://www.procyclingstats.com/rider/thymen-arensman" xr:uid="{7358C9D8-5FFF-4D67-91B7-E3A92FAA291C}"/>
    <hyperlink ref="J412" r:id="rId1350" display="https://www.procyclingstats.com/rider/felix-gall" xr:uid="{8279CFE5-D9B9-4127-97B9-6B62A7ADB751}"/>
    <hyperlink ref="J425" r:id="rId1351" display="https://www.procyclingstats.com/rider/tobias-halland-johannessen" xr:uid="{33C290C2-E20B-4EFA-95F5-5A2E0E9DF6F2}"/>
    <hyperlink ref="J439" r:id="rId1352" display="https://www.procyclingstats.com/rider/jhonatan-narvaez" xr:uid="{87DBE974-19F9-4DC6-8907-BF02ECB32DD1}"/>
    <hyperlink ref="J433" r:id="rId1353" display="https://www.procyclingstats.com/rider/ben-o-connor" xr:uid="{102F3D74-4596-4609-9C49-A38AB6012FDE}"/>
    <hyperlink ref="J458" r:id="rId1354" display="https://www.procyclingstats.com/rider/einer-augusto-rubio-reyes" xr:uid="{8B8FACA3-CC5F-4DA3-8A58-AE712EDF8894}"/>
    <hyperlink ref="J457" r:id="rId1355" display="https://www.procyclingstats.com/rider/simone-velasco" xr:uid="{55D3F2EB-F69C-4C65-BAC8-01377AE25719}"/>
    <hyperlink ref="J459" r:id="rId1356" display="https://www.procyclingstats.com/rider/soren-waerenskjold" xr:uid="{CD0F48CA-DBDC-43AC-8B8C-BC3A36DCA3B2}"/>
    <hyperlink ref="J447" r:id="rId1357" display="https://www.procyclingstats.com/rider/tim-wellens" xr:uid="{2CC96711-5DE5-491C-A0AC-623736BD9C0E}"/>
    <hyperlink ref="J450" r:id="rId1358" display="https://www.procyclingstats.com/rider/adam-yates" xr:uid="{1922D1A5-91AB-4AE8-B802-DA7BB630F7FB}"/>
    <hyperlink ref="J430" r:id="rId1359" display="https://www.procyclingstats.com/rider/corbin-strong" xr:uid="{09FB63CE-4999-489B-8300-CF43F5F408D2}"/>
    <hyperlink ref="A2167" r:id="rId1360" display="https://www.procyclingstats.com/rider/kenay-de-moyer" xr:uid="{A55F2017-A63F-4D88-B879-F5BD1C3DADA2}"/>
    <hyperlink ref="A2168" r:id="rId1361" display="https://www.procyclingstats.com/rider/henri-francois-renard-haquin" xr:uid="{9D5C39D8-C00E-4461-9E6D-01FC9B006F32}"/>
    <hyperlink ref="J417" r:id="rId1362" display="https://www.procyclingstats.com/rider/jan-christen" xr:uid="{D7CE975E-4818-4CB3-BC05-BC163B8F3730}"/>
    <hyperlink ref="J445" r:id="rId1363" display="https://www.procyclingstats.com/rider/nicolas-prodhomme" xr:uid="{E33E00D5-381D-410A-B579-C098E87CBECE}"/>
    <hyperlink ref="A2169" r:id="rId1364" display="https://www.procyclingstats.com/rider/carlos-garcia-pierna" xr:uid="{F316ACF4-7594-4805-AE49-7333DF8E0BF2}"/>
    <hyperlink ref="A2170" r:id="rId1365" display="https://www.procyclingstats.com/rider/javier-ibanez-beltran-de-salazar" xr:uid="{AD67175F-C132-4538-9AB1-C90B3DA022C5}"/>
    <hyperlink ref="A2171" r:id="rId1366" display="https://www.procyclingstats.com/rider/geoffrey-bouchard" xr:uid="{7E466369-8A7B-4E8E-BC4F-16A1E955596D}"/>
    <hyperlink ref="A2172" r:id="rId1367" display="https://www.procyclingstats.com/rider/raman-tsishkou" xr:uid="{4304C312-B057-48BB-92F0-D764173D6EDB}"/>
    <hyperlink ref="A2173" r:id="rId1368" display="https://www.procyclingstats.com/rider/callum-ormiston" xr:uid="{4FCFA66C-1319-4496-A58E-03D417A62B28}"/>
    <hyperlink ref="A2174" r:id="rId1369" display="https://www.procyclingstats.com/rider/vlas-shichkin" xr:uid="{6C3EDA18-6D80-44DD-83FA-EB556F3C8943}"/>
    <hyperlink ref="A2175" r:id="rId1370" display="https://www.procyclingstats.com/rider/omer-goldstein" xr:uid="{81FC785E-0724-4663-922F-93FAD59870E6}"/>
    <hyperlink ref="A2176" r:id="rId1371" display="https://www.procyclingstats.com/rider/georg-rydningen-martinsen" xr:uid="{2608A6A0-453C-4214-9E50-365AB18A95F3}"/>
    <hyperlink ref="A2177" r:id="rId1372" display="https://www.procyclingstats.com/rider/morthen-wang-baksaas" xr:uid="{BF2CEE79-C552-4AAB-BA62-12B35F0F66B7}"/>
    <hyperlink ref="A2178" r:id="rId1373" display="https://www.procyclingstats.com/rider/sven-erik-bystrom" xr:uid="{399A7097-19EA-438D-AEE7-2741BD2D32C8}"/>
    <hyperlink ref="A2179" r:id="rId1374" display="https://www.procyclingstats.com/rider/eivind-broholt-fougner" xr:uid="{3A2BD350-8DF1-4013-A413-DCE6701B577D}"/>
    <hyperlink ref="A2180" r:id="rId1375" display="https://www.procyclingstats.com/rider/ulrik-tvedt" xr:uid="{415B8353-318F-4342-8A30-39B19C558ED9}"/>
    <hyperlink ref="A2181" r:id="rId1376" display="https://www.procyclingstats.com/rider/colby-simmons" xr:uid="{B3182339-CC20-4784-9039-DAB145F4C9BA}"/>
    <hyperlink ref="A2182" r:id="rId1377" display="https://www.procyclingstats.com/rider/patryk-stosz" xr:uid="{024E17F4-9371-4CE4-B2E2-9C57581C30A2}"/>
    <hyperlink ref="A2183" r:id="rId1378" display="https://www.procyclingstats.com/rider/tomasz-budzinski" xr:uid="{0FD2D847-D4A8-445F-8279-61F4BFB10C73}"/>
    <hyperlink ref="A2184" r:id="rId1379" display="https://www.procyclingstats.com/rider/piotr-pekala" xr:uid="{E09AE4A3-8C4A-475D-9C60-E48055DC10AD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8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22" workbookViewId="0">
      <selection activeCell="X443" sqref="X44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3553</v>
      </c>
    </row>
    <row r="2" spans="1:10" s="109" customFormat="1" ht="20.25">
      <c r="A2" s="119" t="s">
        <v>5326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2722</v>
      </c>
      <c r="D146" s="1"/>
      <c r="E146" s="1"/>
      <c r="F146" s="1"/>
      <c r="H146" s="1">
        <f t="shared" si="4"/>
        <v>0</v>
      </c>
    </row>
    <row r="147" spans="1:8">
      <c r="A147" s="435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2848</v>
      </c>
      <c r="C189" s="1">
        <f t="shared" si="5"/>
        <v>0</v>
      </c>
      <c r="E189" s="435" t="s">
        <v>2848</v>
      </c>
      <c r="G189" s="1">
        <f t="shared" si="6"/>
        <v>0</v>
      </c>
      <c r="H189" s="1"/>
      <c r="I189" s="435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2722</v>
      </c>
      <c r="C314" s="1">
        <f t="shared" si="11"/>
        <v>0</v>
      </c>
      <c r="E314" s="435" t="s">
        <v>2722</v>
      </c>
      <c r="G314" s="1">
        <f t="shared" si="12"/>
        <v>0</v>
      </c>
      <c r="I314" s="435" t="s">
        <v>2722</v>
      </c>
      <c r="K314" s="1">
        <f t="shared" si="13"/>
        <v>0</v>
      </c>
    </row>
    <row r="315" spans="1:11">
      <c r="A315" s="435" t="s">
        <v>2727</v>
      </c>
      <c r="C315" s="1">
        <f t="shared" si="11"/>
        <v>0</v>
      </c>
      <c r="E315" s="435" t="s">
        <v>2727</v>
      </c>
      <c r="G315" s="1">
        <f t="shared" si="12"/>
        <v>0</v>
      </c>
      <c r="I315" s="435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t="s">
        <v>2712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5036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3299</v>
      </c>
      <c r="T346" t="s">
        <v>3627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3625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t="s">
        <v>3624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3625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2726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5037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t="s">
        <v>2721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t="s">
        <v>3627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t="s">
        <v>3621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3631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t="s">
        <v>3625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3634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2725</v>
      </c>
      <c r="T410" t="s">
        <v>3614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2832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3625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t="s">
        <v>141</v>
      </c>
    </row>
    <row r="433" spans="1:31" ht="20.25">
      <c r="A433" s="109" t="s">
        <v>918</v>
      </c>
    </row>
    <row r="434" spans="1:31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637"/>
      <c r="W434" s="637"/>
      <c r="X434" s="637"/>
      <c r="Y434" s="637"/>
      <c r="Z434" s="637"/>
      <c r="AA434" s="637"/>
      <c r="AB434" s="637"/>
      <c r="AC434" s="637"/>
      <c r="AD434" s="637"/>
      <c r="AE434" s="630"/>
    </row>
    <row r="435" spans="1:31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  <c r="T435" s="633" t="s">
        <v>3634</v>
      </c>
      <c r="V435" s="630"/>
      <c r="W435" s="630"/>
      <c r="X435" s="630"/>
      <c r="Y435" s="630"/>
      <c r="Z435" s="630"/>
      <c r="AA435" s="630"/>
      <c r="AB435" s="630"/>
      <c r="AC435" s="630"/>
      <c r="AD435" s="630"/>
      <c r="AE435" s="630"/>
    </row>
    <row r="436" spans="1:31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s="633" t="s">
        <v>668</v>
      </c>
      <c r="V436" s="630"/>
      <c r="W436" s="630"/>
      <c r="X436" s="630"/>
      <c r="Y436" s="630"/>
      <c r="Z436" s="630"/>
      <c r="AA436" s="630"/>
      <c r="AB436" s="630"/>
      <c r="AC436" s="630"/>
      <c r="AD436" s="630"/>
      <c r="AE436" s="630"/>
    </row>
    <row r="437" spans="1:31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s="633" t="s">
        <v>2220</v>
      </c>
      <c r="V437" s="630"/>
      <c r="W437" s="630"/>
      <c r="X437" s="630"/>
      <c r="Y437" s="630"/>
      <c r="Z437" s="630"/>
      <c r="AA437" s="630"/>
      <c r="AB437" s="630"/>
      <c r="AC437" s="630"/>
      <c r="AD437" s="630"/>
      <c r="AE437" s="630"/>
    </row>
    <row r="438" spans="1:31">
      <c r="N438" s="198"/>
      <c r="T438" s="633"/>
      <c r="V438" s="630"/>
      <c r="W438" s="630"/>
      <c r="X438" s="630"/>
      <c r="Y438" s="630"/>
      <c r="Z438" s="630"/>
      <c r="AA438" s="630"/>
      <c r="AB438" s="630"/>
      <c r="AC438" s="630"/>
      <c r="AD438" s="630"/>
      <c r="AE438" s="630"/>
    </row>
    <row r="439" spans="1:31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  <c r="T439" s="633" t="s">
        <v>142</v>
      </c>
      <c r="V439" s="630"/>
      <c r="W439" s="630"/>
      <c r="X439" s="630"/>
      <c r="Y439" s="630"/>
      <c r="Z439" s="630"/>
      <c r="AA439" s="630"/>
      <c r="AB439" s="630"/>
      <c r="AC439" s="630"/>
      <c r="AD439" s="630"/>
      <c r="AE439" s="630"/>
    </row>
    <row r="440" spans="1:31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  <c r="T440" s="633" t="s">
        <v>1661</v>
      </c>
      <c r="V440" s="630"/>
      <c r="W440" s="630"/>
      <c r="X440" s="630"/>
      <c r="Y440" s="630"/>
      <c r="Z440" s="630"/>
      <c r="AA440" s="630"/>
      <c r="AB440" s="630"/>
      <c r="AC440" s="630"/>
      <c r="AD440" s="630"/>
      <c r="AE440" s="630"/>
    </row>
    <row r="441" spans="1:31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s="633" t="s">
        <v>687</v>
      </c>
      <c r="V441" s="630"/>
      <c r="W441" s="630"/>
      <c r="X441" s="630"/>
      <c r="Y441" s="630"/>
      <c r="Z441" s="630"/>
      <c r="AA441" s="630"/>
      <c r="AB441" s="630"/>
      <c r="AC441" s="630"/>
      <c r="AD441" s="630"/>
      <c r="AE441" s="630"/>
    </row>
    <row r="442" spans="1:31">
      <c r="J442" s="203"/>
      <c r="N442" s="198"/>
      <c r="T442" s="633"/>
      <c r="V442" s="630"/>
      <c r="W442" s="630"/>
      <c r="X442" s="630"/>
      <c r="Y442" s="630"/>
      <c r="Z442" s="630"/>
      <c r="AA442" s="630"/>
      <c r="AB442" s="630"/>
      <c r="AC442" s="630"/>
      <c r="AD442" s="630"/>
      <c r="AE442" s="630"/>
    </row>
    <row r="443" spans="1:31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s="633" t="s">
        <v>668</v>
      </c>
      <c r="V443" s="630"/>
      <c r="W443" s="630"/>
      <c r="X443" s="630"/>
      <c r="Y443" s="630"/>
      <c r="Z443" s="630"/>
      <c r="AA443" s="630"/>
      <c r="AB443" s="630"/>
      <c r="AC443" s="630"/>
      <c r="AD443" s="630"/>
      <c r="AE443" s="630"/>
    </row>
    <row r="444" spans="1:31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s="633" t="s">
        <v>2717</v>
      </c>
      <c r="V444" s="630"/>
      <c r="W444" s="630"/>
      <c r="X444" s="630"/>
      <c r="Y444" s="630"/>
      <c r="Z444" s="630"/>
      <c r="AA444" s="630"/>
      <c r="AB444" s="630"/>
      <c r="AC444" s="630"/>
      <c r="AD444" s="630"/>
      <c r="AE444" s="630"/>
    </row>
    <row r="445" spans="1:31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  <c r="T445" s="633" t="s">
        <v>2725</v>
      </c>
      <c r="V445" s="630"/>
      <c r="W445" s="630"/>
      <c r="X445" s="630"/>
      <c r="Y445" s="630"/>
      <c r="Z445" s="630"/>
      <c r="AA445" s="630"/>
      <c r="AB445" s="630"/>
      <c r="AC445" s="630"/>
      <c r="AD445" s="630"/>
      <c r="AE445" s="630"/>
    </row>
    <row r="446" spans="1:31">
      <c r="F446" t="s">
        <v>942</v>
      </c>
      <c r="H446" s="193"/>
      <c r="P446" t="s">
        <v>2590</v>
      </c>
      <c r="T446" s="633"/>
      <c r="V446" s="630"/>
      <c r="W446" s="630"/>
      <c r="X446" s="630"/>
      <c r="Y446" s="630"/>
      <c r="Z446" s="630"/>
      <c r="AA446" s="630"/>
      <c r="AB446" s="630"/>
      <c r="AC446" s="630"/>
      <c r="AD446" s="630"/>
      <c r="AE446" s="630"/>
    </row>
    <row r="447" spans="1:31">
      <c r="H447" s="193"/>
      <c r="P447" t="s">
        <v>2591</v>
      </c>
      <c r="T447" s="633"/>
      <c r="V447" s="630"/>
      <c r="W447" s="630"/>
      <c r="X447" s="630"/>
      <c r="Y447" s="630"/>
      <c r="Z447" s="630"/>
      <c r="AA447" s="630"/>
      <c r="AB447" s="630"/>
      <c r="AC447" s="630"/>
      <c r="AD447" s="630"/>
      <c r="AE447" s="630"/>
    </row>
    <row r="448" spans="1:31">
      <c r="T448" s="633"/>
      <c r="V448" s="630"/>
      <c r="W448" s="630"/>
      <c r="X448" s="630"/>
      <c r="Y448" s="630"/>
      <c r="Z448" s="630"/>
      <c r="AA448" s="630"/>
      <c r="AB448" s="630"/>
      <c r="AC448" s="630"/>
      <c r="AD448" s="630"/>
      <c r="AE448" s="630"/>
    </row>
    <row r="449" spans="1:31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2712</v>
      </c>
      <c r="T449" s="633" t="s">
        <v>1661</v>
      </c>
      <c r="V449" s="630"/>
      <c r="W449" s="630"/>
      <c r="X449" s="630"/>
      <c r="Y449" s="630"/>
      <c r="Z449" s="630"/>
      <c r="AA449" s="630"/>
      <c r="AB449" s="630"/>
      <c r="AC449" s="630"/>
      <c r="AD449" s="630"/>
      <c r="AE449" s="630"/>
    </row>
    <row r="450" spans="1:31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2715</v>
      </c>
      <c r="T450" s="633" t="s">
        <v>17</v>
      </c>
      <c r="V450" s="630"/>
      <c r="W450" s="630"/>
      <c r="X450" s="630"/>
      <c r="Y450" s="630"/>
      <c r="Z450" s="630"/>
      <c r="AA450" s="630"/>
      <c r="AB450" s="630"/>
      <c r="AC450" s="630"/>
      <c r="AD450" s="630"/>
      <c r="AE450" s="630"/>
    </row>
    <row r="451" spans="1:31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2725</v>
      </c>
      <c r="T451" s="633" t="s">
        <v>667</v>
      </c>
      <c r="V451" s="630"/>
      <c r="W451" s="630"/>
      <c r="X451" s="630"/>
      <c r="Y451" s="630"/>
      <c r="Z451" s="630"/>
      <c r="AA451" s="630"/>
      <c r="AB451" s="630"/>
      <c r="AC451" s="630"/>
      <c r="AD451" s="630"/>
      <c r="AE451" s="630"/>
    </row>
    <row r="452" spans="1:31">
      <c r="J452" s="203"/>
      <c r="N452" s="198"/>
      <c r="T452" s="633"/>
      <c r="V452" s="630"/>
      <c r="W452" s="630"/>
      <c r="X452" s="630"/>
      <c r="Y452" s="630"/>
      <c r="Z452" s="630"/>
      <c r="AA452" s="630"/>
      <c r="AB452" s="630"/>
      <c r="AC452" s="630"/>
      <c r="AD452" s="630"/>
      <c r="AE452" s="630"/>
    </row>
    <row r="453" spans="1:31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s="633" t="s">
        <v>180</v>
      </c>
      <c r="V453" s="630"/>
      <c r="W453" s="630"/>
      <c r="X453" s="630"/>
      <c r="Y453" s="630"/>
      <c r="Z453" s="630"/>
      <c r="AA453" s="630"/>
      <c r="AB453" s="630"/>
      <c r="AC453" s="630"/>
      <c r="AD453" s="630"/>
      <c r="AE453" s="630"/>
    </row>
    <row r="454" spans="1:31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s="633" t="s">
        <v>3617</v>
      </c>
      <c r="V454" s="630"/>
      <c r="W454" s="630"/>
      <c r="X454" s="630"/>
      <c r="Y454" s="630"/>
      <c r="Z454" s="630"/>
      <c r="AA454" s="630"/>
      <c r="AB454" s="630"/>
      <c r="AC454" s="630"/>
      <c r="AD454" s="630"/>
      <c r="AE454" s="630"/>
    </row>
    <row r="455" spans="1:31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3412</v>
      </c>
      <c r="T455" s="633" t="s">
        <v>2832</v>
      </c>
      <c r="V455" s="630"/>
      <c r="W455" s="630"/>
      <c r="X455" s="630"/>
      <c r="Y455" s="630"/>
      <c r="Z455" s="630"/>
      <c r="AA455" s="630"/>
      <c r="AB455" s="630"/>
      <c r="AC455" s="630"/>
      <c r="AD455" s="630"/>
      <c r="AE455" s="630"/>
    </row>
    <row r="456" spans="1:31">
      <c r="J456" s="203"/>
      <c r="N456" s="198"/>
      <c r="R456" t="s">
        <v>3413</v>
      </c>
      <c r="T456" s="633"/>
      <c r="V456" s="630"/>
      <c r="W456" s="630"/>
      <c r="X456" s="630"/>
      <c r="Y456" s="630"/>
      <c r="Z456" s="630"/>
      <c r="AA456" s="630"/>
      <c r="AB456" s="630"/>
      <c r="AC456" s="630"/>
      <c r="AD456" s="630"/>
      <c r="AE456" s="630"/>
    </row>
    <row r="457" spans="1:31">
      <c r="J457" s="203"/>
      <c r="N457" s="198"/>
      <c r="T457" s="633"/>
      <c r="V457" s="630"/>
      <c r="W457" s="630"/>
      <c r="X457" s="630"/>
      <c r="Y457" s="630"/>
      <c r="Z457" s="630"/>
      <c r="AA457" s="630"/>
      <c r="AB457" s="630"/>
      <c r="AC457" s="630"/>
      <c r="AD457" s="630"/>
      <c r="AE457" s="630"/>
    </row>
    <row r="458" spans="1:31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s="633" t="s">
        <v>1343</v>
      </c>
      <c r="V458" s="630"/>
      <c r="W458" s="630"/>
      <c r="X458" s="630"/>
      <c r="Y458" s="630"/>
      <c r="Z458" s="630"/>
      <c r="AA458" s="630"/>
      <c r="AB458" s="630"/>
      <c r="AC458" s="630"/>
      <c r="AD458" s="630"/>
      <c r="AE458" s="630"/>
    </row>
    <row r="459" spans="1:31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s="633" t="s">
        <v>1664</v>
      </c>
      <c r="V459" s="630"/>
      <c r="W459" s="630"/>
      <c r="X459" s="630"/>
      <c r="Y459" s="630"/>
      <c r="Z459" s="630"/>
      <c r="AA459" s="630"/>
      <c r="AB459" s="630"/>
      <c r="AC459" s="630"/>
      <c r="AD459" s="630"/>
      <c r="AE459" s="630"/>
    </row>
    <row r="460" spans="1:31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2728</v>
      </c>
      <c r="T460" s="633" t="s">
        <v>638</v>
      </c>
      <c r="V460" s="630"/>
      <c r="W460" s="630"/>
      <c r="X460" s="630"/>
      <c r="Y460" s="630"/>
      <c r="Z460" s="630"/>
      <c r="AA460" s="630"/>
      <c r="AB460" s="630"/>
      <c r="AC460" s="630"/>
      <c r="AD460" s="630"/>
      <c r="AE460" s="630"/>
    </row>
    <row r="461" spans="1:31">
      <c r="J461" s="203"/>
      <c r="N461" s="198"/>
      <c r="T461" s="633"/>
      <c r="V461" s="630"/>
      <c r="W461" s="630"/>
      <c r="X461" s="630"/>
      <c r="Y461" s="630"/>
      <c r="Z461" s="630"/>
      <c r="AA461" s="630"/>
      <c r="AB461" s="630"/>
      <c r="AC461" s="630"/>
      <c r="AD461" s="630"/>
      <c r="AE461" s="630"/>
    </row>
    <row r="462" spans="1:31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2848</v>
      </c>
      <c r="T462" s="633" t="s">
        <v>669</v>
      </c>
      <c r="V462" s="630"/>
      <c r="W462" s="630"/>
      <c r="X462" s="630"/>
      <c r="Y462" s="630"/>
      <c r="Z462" s="630"/>
      <c r="AA462" s="630"/>
      <c r="AB462" s="630"/>
      <c r="AC462" s="630"/>
      <c r="AD462" s="630"/>
      <c r="AE462" s="630"/>
    </row>
    <row r="463" spans="1:31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s="633" t="s">
        <v>2732</v>
      </c>
      <c r="V463" s="630"/>
      <c r="W463" s="630"/>
      <c r="X463" s="630"/>
      <c r="Y463" s="630"/>
      <c r="Z463" s="630"/>
      <c r="AA463" s="630"/>
      <c r="AB463" s="630"/>
      <c r="AC463" s="630"/>
      <c r="AD463" s="630"/>
      <c r="AE463" s="630"/>
    </row>
    <row r="464" spans="1:31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3414</v>
      </c>
      <c r="T464" s="633" t="s">
        <v>3640</v>
      </c>
      <c r="V464" s="630"/>
      <c r="W464" s="630"/>
      <c r="X464" s="630"/>
      <c r="Y464" s="630"/>
      <c r="Z464" s="630"/>
      <c r="AA464" s="630"/>
      <c r="AB464" s="630"/>
      <c r="AC464" s="630"/>
      <c r="AD464" s="630"/>
      <c r="AE464" s="630"/>
    </row>
    <row r="465" spans="1:31">
      <c r="J465" s="203"/>
      <c r="N465" s="198"/>
      <c r="T465" s="633"/>
      <c r="V465" s="630"/>
      <c r="W465" s="630"/>
      <c r="X465" s="630"/>
      <c r="Y465" s="630"/>
      <c r="Z465" s="630"/>
      <c r="AA465" s="630"/>
      <c r="AB465" s="630"/>
      <c r="AC465" s="630"/>
      <c r="AD465" s="630"/>
      <c r="AE465" s="630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s="633" t="s">
        <v>3639</v>
      </c>
      <c r="V466" s="630"/>
      <c r="W466" s="630"/>
      <c r="X466" s="630"/>
      <c r="Y466" s="630"/>
      <c r="Z466" s="630"/>
      <c r="AA466" s="630"/>
      <c r="AB466" s="630"/>
      <c r="AC466" s="630"/>
      <c r="AD466" s="630"/>
      <c r="AE466" s="630"/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s="633" t="s">
        <v>700</v>
      </c>
      <c r="V467" s="630"/>
      <c r="W467" s="630"/>
      <c r="X467" s="630"/>
      <c r="Y467" s="630"/>
      <c r="Z467" s="630"/>
      <c r="AA467" s="630"/>
      <c r="AB467" s="630"/>
      <c r="AC467" s="630"/>
      <c r="AD467" s="630"/>
      <c r="AE467" s="630"/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s="633" t="s">
        <v>668</v>
      </c>
      <c r="V468" s="630"/>
      <c r="W468" s="630"/>
      <c r="X468" s="630"/>
      <c r="Y468" s="630"/>
      <c r="Z468" s="630"/>
      <c r="AA468" s="630"/>
      <c r="AB468" s="630"/>
      <c r="AC468" s="630"/>
      <c r="AD468" s="630"/>
      <c r="AE468" s="630"/>
    </row>
    <row r="469" spans="1:31">
      <c r="J469" s="203"/>
      <c r="N469" s="198"/>
      <c r="T469" s="633"/>
      <c r="V469" s="630"/>
      <c r="W469" s="630"/>
      <c r="X469" s="630"/>
      <c r="Y469" s="630"/>
      <c r="Z469" s="630"/>
      <c r="AA469" s="630"/>
      <c r="AB469" s="630"/>
      <c r="AC469" s="630"/>
      <c r="AD469" s="630"/>
      <c r="AE469" s="630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s="633" t="s">
        <v>668</v>
      </c>
      <c r="V470" s="630"/>
      <c r="W470" s="630"/>
      <c r="X470" s="630"/>
      <c r="Y470" s="630"/>
      <c r="Z470" s="630"/>
      <c r="AA470" s="630"/>
      <c r="AB470" s="630"/>
      <c r="AC470" s="630"/>
      <c r="AD470" s="630"/>
      <c r="AE470" s="630"/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s="633" t="s">
        <v>3639</v>
      </c>
      <c r="V471" s="630"/>
      <c r="W471" s="630"/>
      <c r="X471" s="630"/>
      <c r="Y471" s="630"/>
      <c r="Z471" s="630"/>
      <c r="AA471" s="630"/>
      <c r="AB471" s="630"/>
      <c r="AC471" s="630"/>
      <c r="AD471" s="630"/>
      <c r="AE471" s="630"/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s="633" t="s">
        <v>37</v>
      </c>
      <c r="V472" s="630"/>
      <c r="W472" s="630"/>
      <c r="X472" s="630"/>
      <c r="Y472" s="630"/>
      <c r="Z472" s="630"/>
      <c r="AA472" s="630"/>
      <c r="AB472" s="630"/>
      <c r="AC472" s="630"/>
      <c r="AD472" s="630"/>
      <c r="AE472" s="630"/>
    </row>
    <row r="473" spans="1:31">
      <c r="J473" s="203"/>
      <c r="N473" s="198"/>
      <c r="T473" s="633"/>
      <c r="V473" s="630"/>
      <c r="W473" s="630"/>
      <c r="X473" s="630"/>
      <c r="Y473" s="630"/>
      <c r="Z473" s="630"/>
      <c r="AA473" s="630"/>
      <c r="AB473" s="630"/>
      <c r="AC473" s="630"/>
      <c r="AD473" s="630"/>
      <c r="AE473" s="630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s="633" t="s">
        <v>633</v>
      </c>
      <c r="V474" s="630"/>
      <c r="W474" s="630"/>
      <c r="X474" s="630"/>
      <c r="Y474" s="630"/>
      <c r="Z474" s="630"/>
      <c r="AA474" s="630"/>
      <c r="AB474" s="630"/>
      <c r="AC474" s="630"/>
      <c r="AD474" s="630"/>
      <c r="AE474" s="630"/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s="633" t="s">
        <v>2196</v>
      </c>
      <c r="V475" s="630"/>
      <c r="W475" s="630"/>
      <c r="X475" s="630"/>
      <c r="Y475" s="630"/>
      <c r="Z475" s="630"/>
      <c r="AA475" s="630"/>
      <c r="AB475" s="630"/>
      <c r="AC475" s="630"/>
      <c r="AD475" s="630"/>
      <c r="AE475" s="630"/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s="633" t="s">
        <v>141</v>
      </c>
      <c r="V476" s="630"/>
      <c r="W476" s="630"/>
      <c r="X476" s="630"/>
      <c r="Y476" s="630"/>
      <c r="Z476" s="630"/>
      <c r="AA476" s="630"/>
      <c r="AB476" s="630"/>
      <c r="AC476" s="630"/>
      <c r="AD476" s="630"/>
      <c r="AE476" s="630"/>
    </row>
    <row r="477" spans="1:31">
      <c r="J477" s="203"/>
      <c r="N477" s="198"/>
      <c r="T477" s="633"/>
      <c r="V477" s="630"/>
      <c r="W477" s="630"/>
      <c r="X477" s="630"/>
      <c r="Y477" s="630"/>
      <c r="Z477" s="630"/>
      <c r="AA477" s="630"/>
      <c r="AB477" s="630"/>
      <c r="AC477" s="630"/>
      <c r="AD477" s="630"/>
      <c r="AE477" s="630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s="633" t="s">
        <v>3640</v>
      </c>
      <c r="V478" s="637"/>
      <c r="W478" s="637"/>
      <c r="X478" s="637"/>
      <c r="Y478" s="637"/>
      <c r="Z478" s="637"/>
      <c r="AA478" s="637"/>
      <c r="AB478" s="637"/>
      <c r="AC478" s="637"/>
      <c r="AD478" s="637"/>
      <c r="AE478" s="637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2723</v>
      </c>
      <c r="T479" s="633" t="s">
        <v>180</v>
      </c>
      <c r="V479" s="630"/>
      <c r="W479" s="630"/>
      <c r="X479" s="630"/>
      <c r="Y479" s="630"/>
      <c r="Z479" s="630"/>
      <c r="AA479" s="630"/>
      <c r="AB479" s="630"/>
      <c r="AC479" s="630"/>
      <c r="AD479" s="630"/>
      <c r="AE479" s="630"/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s="633" t="s">
        <v>3616</v>
      </c>
      <c r="V480" s="630"/>
      <c r="W480" s="630"/>
      <c r="X480" s="630"/>
      <c r="Y480" s="630"/>
      <c r="Z480" s="630"/>
      <c r="AA480" s="630"/>
      <c r="AB480" s="630"/>
      <c r="AC480" s="630"/>
      <c r="AD480" s="630"/>
      <c r="AE480" s="630"/>
    </row>
    <row r="481" spans="1:31">
      <c r="J481" s="203"/>
      <c r="N481" s="198"/>
      <c r="T481" s="633"/>
      <c r="V481" s="630"/>
      <c r="W481" s="630"/>
      <c r="X481" s="630"/>
      <c r="Y481" s="630"/>
      <c r="Z481" s="630"/>
      <c r="AA481" s="630"/>
      <c r="AB481" s="630"/>
      <c r="AC481" s="630"/>
      <c r="AD481" s="630"/>
      <c r="AE481" s="630"/>
    </row>
    <row r="482" spans="1:31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s="633" t="s">
        <v>2198</v>
      </c>
      <c r="V482" s="637"/>
      <c r="W482" s="637"/>
      <c r="X482" s="637"/>
      <c r="Y482" s="638"/>
      <c r="Z482" s="630"/>
      <c r="AA482" s="630"/>
      <c r="AB482" s="630"/>
      <c r="AC482" s="630"/>
      <c r="AD482" s="630"/>
      <c r="AE482" s="630"/>
    </row>
    <row r="483" spans="1:31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s="633" t="s">
        <v>653</v>
      </c>
      <c r="V483" s="630"/>
      <c r="W483" s="630"/>
      <c r="X483" s="639"/>
      <c r="Y483" s="630"/>
      <c r="Z483" s="630"/>
      <c r="AA483" s="630"/>
      <c r="AB483" s="630"/>
      <c r="AC483" s="630"/>
      <c r="AD483" s="630"/>
      <c r="AE483" s="630"/>
    </row>
    <row r="484" spans="1:31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s="633" t="s">
        <v>2726</v>
      </c>
      <c r="V484" s="630"/>
      <c r="W484" s="630"/>
      <c r="X484" s="640"/>
      <c r="Y484" s="631"/>
      <c r="Z484" s="630"/>
      <c r="AA484" s="630"/>
      <c r="AB484" s="630"/>
      <c r="AC484" s="630"/>
      <c r="AD484" s="630"/>
      <c r="AE484" s="630"/>
    </row>
    <row r="485" spans="1:31">
      <c r="J485" s="203"/>
      <c r="N485" s="198"/>
      <c r="T485" s="633"/>
      <c r="V485" s="630"/>
      <c r="W485" s="630"/>
      <c r="X485" s="641"/>
      <c r="Y485" s="631"/>
      <c r="Z485" s="630"/>
      <c r="AA485" s="630"/>
      <c r="AB485" s="630"/>
      <c r="AC485" s="630"/>
      <c r="AD485" s="630"/>
      <c r="AE485" s="630"/>
    </row>
    <row r="486" spans="1:31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s="633" t="s">
        <v>180</v>
      </c>
    </row>
    <row r="487" spans="1:31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s="633" t="s">
        <v>653</v>
      </c>
    </row>
    <row r="488" spans="1:31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s="633" t="s">
        <v>33</v>
      </c>
    </row>
    <row r="489" spans="1:31">
      <c r="J489" s="203"/>
      <c r="N489" s="198"/>
      <c r="T489" s="633"/>
    </row>
    <row r="490" spans="1:31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s="633" t="s">
        <v>3640</v>
      </c>
    </row>
    <row r="491" spans="1:31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2723</v>
      </c>
      <c r="T491" s="633" t="s">
        <v>141</v>
      </c>
    </row>
    <row r="492" spans="1:31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s="633" t="s">
        <v>1343</v>
      </c>
    </row>
    <row r="493" spans="1:31">
      <c r="J493" s="203"/>
      <c r="N493" s="198"/>
      <c r="T493" s="633"/>
    </row>
    <row r="494" spans="1:31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s="633" t="s">
        <v>3629</v>
      </c>
    </row>
    <row r="495" spans="1:31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s="633" t="s">
        <v>3634</v>
      </c>
    </row>
    <row r="496" spans="1:31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2723</v>
      </c>
      <c r="T496" s="633" t="s">
        <v>1658</v>
      </c>
    </row>
    <row r="497" spans="1:20">
      <c r="J497" s="203"/>
      <c r="N497" s="198"/>
      <c r="T497" s="633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2717</v>
      </c>
      <c r="T498" s="633" t="s">
        <v>2848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s="633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2730</v>
      </c>
      <c r="T500" s="633" t="s">
        <v>2716</v>
      </c>
    </row>
    <row r="501" spans="1:20">
      <c r="J501" s="203"/>
      <c r="N501" s="198"/>
      <c r="T501" s="633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2722</v>
      </c>
      <c r="T502" s="633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s="633" t="s">
        <v>3634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2832</v>
      </c>
      <c r="T504" s="633" t="s">
        <v>2730</v>
      </c>
    </row>
    <row r="505" spans="1:20">
      <c r="J505" s="203"/>
      <c r="N505" s="198"/>
      <c r="T505" s="633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s="633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s="633" t="s">
        <v>2726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s="633" t="s">
        <v>1649</v>
      </c>
    </row>
    <row r="509" spans="1:20">
      <c r="J509" s="203"/>
      <c r="N509" s="198"/>
      <c r="T509" s="633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s="633" t="s">
        <v>3640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s="633" t="s">
        <v>2708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s="633" t="s">
        <v>2714</v>
      </c>
    </row>
    <row r="513" spans="1:20">
      <c r="N513" s="198"/>
      <c r="T513" s="633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s="633" t="s">
        <v>3625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2723</v>
      </c>
      <c r="T515" s="633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s="633" t="s">
        <v>3679</v>
      </c>
    </row>
    <row r="517" spans="1:20">
      <c r="J517" s="203"/>
      <c r="N517" s="198"/>
      <c r="T517" s="633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s="633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s="633" t="s">
        <v>3616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2712</v>
      </c>
      <c r="T520" s="633" t="s">
        <v>3634</v>
      </c>
    </row>
    <row r="521" spans="1:20">
      <c r="J521" s="203"/>
      <c r="N521" s="198"/>
      <c r="T521" s="633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s="633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s="633" t="s">
        <v>3640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2712</v>
      </c>
      <c r="T524" s="633" t="s">
        <v>2726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2677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2678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2730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2714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2713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2713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2715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2723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2720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2718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2716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2712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2712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2727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2733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2732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2713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2727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3432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2733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2730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2728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2832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2723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2832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3554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2737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2740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2714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3555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3978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3979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3567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3561</v>
      </c>
      <c r="R346" t="s">
        <v>3552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3551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3557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3565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3558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3566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3559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3569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3563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3568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3562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3556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3564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3570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3560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71" zoomScale="72" zoomScaleNormal="72" workbookViewId="0">
      <selection activeCell="Z475" sqref="Z475:Z500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3980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3981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3982</v>
      </c>
      <c r="R4" s="469"/>
      <c r="S4" s="469"/>
      <c r="T4" s="469"/>
      <c r="U4" s="469"/>
      <c r="V4" s="469"/>
      <c r="W4" s="469"/>
      <c r="X4" s="469"/>
      <c r="Y4" s="471" t="s">
        <v>3018</v>
      </c>
    </row>
    <row r="5" spans="1:25" ht="15.75">
      <c r="A5" s="485" t="s">
        <v>3983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3984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3985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3986</v>
      </c>
      <c r="R6" s="469"/>
      <c r="S6" s="469"/>
      <c r="T6" s="469"/>
      <c r="U6" s="469"/>
      <c r="V6" s="469"/>
      <c r="W6" s="469"/>
      <c r="X6" s="469"/>
      <c r="Y6" s="471" t="s">
        <v>3987</v>
      </c>
    </row>
    <row r="7" spans="1:25" ht="15.75">
      <c r="A7" s="485" t="s">
        <v>3988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3989</v>
      </c>
      <c r="R7" s="469"/>
      <c r="S7" s="469"/>
      <c r="T7" s="469"/>
      <c r="U7" s="469"/>
      <c r="V7" s="469"/>
      <c r="W7" s="469"/>
      <c r="X7" s="469"/>
      <c r="Y7" s="471" t="s">
        <v>3015</v>
      </c>
    </row>
    <row r="8" spans="1:25" ht="15.75">
      <c r="A8" s="485" t="s">
        <v>3019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3990</v>
      </c>
      <c r="R8" s="469"/>
      <c r="S8" s="469"/>
      <c r="T8" s="469"/>
      <c r="U8" s="469"/>
      <c r="V8" s="469"/>
      <c r="W8" s="469"/>
      <c r="X8" s="469"/>
      <c r="Y8" s="471" t="s">
        <v>3991</v>
      </c>
    </row>
    <row r="9" spans="1:25" ht="15.75">
      <c r="A9" s="485" t="s">
        <v>3992</v>
      </c>
      <c r="B9" s="469"/>
      <c r="C9" s="469"/>
      <c r="D9" s="470"/>
      <c r="E9" s="469"/>
      <c r="F9" s="469"/>
      <c r="G9" s="469"/>
      <c r="H9" s="469"/>
      <c r="I9" s="471" t="s">
        <v>3993</v>
      </c>
      <c r="J9" s="469"/>
      <c r="K9" s="469"/>
      <c r="L9" s="469"/>
      <c r="M9" s="469"/>
      <c r="N9" s="469"/>
      <c r="O9" s="469"/>
      <c r="P9" s="469"/>
      <c r="Q9" s="471" t="s">
        <v>3994</v>
      </c>
      <c r="R9" s="469"/>
      <c r="S9" s="469"/>
      <c r="T9" s="469"/>
      <c r="U9" s="469"/>
      <c r="V9" s="469"/>
      <c r="W9" s="469"/>
      <c r="X9" s="469"/>
      <c r="Y9" s="471" t="s">
        <v>3995</v>
      </c>
    </row>
    <row r="10" spans="1:25" ht="15.75">
      <c r="A10" s="485" t="s">
        <v>3996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3997</v>
      </c>
      <c r="R10" s="469"/>
      <c r="S10" s="469"/>
      <c r="T10" s="469"/>
      <c r="U10" s="469"/>
      <c r="V10" s="469"/>
      <c r="W10" s="469"/>
      <c r="X10" s="469"/>
      <c r="Y10" s="471" t="s">
        <v>3998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3999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3004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4000</v>
      </c>
      <c r="J12" s="469"/>
      <c r="K12" s="469"/>
      <c r="L12" s="469"/>
      <c r="M12" s="469"/>
      <c r="N12" s="469"/>
      <c r="O12" s="469"/>
      <c r="P12" s="469"/>
      <c r="Q12" s="471" t="s">
        <v>3021</v>
      </c>
      <c r="R12" s="469"/>
      <c r="S12" s="469"/>
      <c r="T12" s="469"/>
      <c r="U12" s="469"/>
      <c r="V12" s="469"/>
      <c r="W12" s="469"/>
      <c r="X12" s="469"/>
      <c r="Y12" s="471" t="s">
        <v>3012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4001</v>
      </c>
      <c r="J13" s="469"/>
      <c r="K13" s="469"/>
      <c r="L13" s="469"/>
      <c r="M13" s="469"/>
      <c r="N13" s="469"/>
      <c r="O13" s="469"/>
      <c r="P13" s="469"/>
      <c r="Q13" s="471" t="s">
        <v>4002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3001</v>
      </c>
      <c r="B14" s="469"/>
      <c r="C14" s="469"/>
      <c r="D14" s="473"/>
      <c r="E14" s="469"/>
      <c r="F14" s="469"/>
      <c r="G14" s="469"/>
      <c r="H14" s="469"/>
      <c r="I14" s="471" t="s">
        <v>3008</v>
      </c>
      <c r="J14" s="469"/>
      <c r="K14" s="469"/>
      <c r="L14" s="469"/>
      <c r="M14" s="469"/>
      <c r="N14" s="469"/>
      <c r="O14" s="469"/>
      <c r="P14" s="469"/>
      <c r="Q14" s="471" t="s">
        <v>4003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3002</v>
      </c>
      <c r="B15" s="469"/>
      <c r="C15" s="469"/>
      <c r="D15" s="469"/>
      <c r="E15" s="469"/>
      <c r="F15" s="469"/>
      <c r="G15" s="469"/>
      <c r="H15" s="469"/>
      <c r="I15" s="471" t="s">
        <v>4004</v>
      </c>
      <c r="J15" s="469"/>
      <c r="K15" s="469"/>
      <c r="L15" s="469"/>
      <c r="M15" s="469"/>
      <c r="N15" s="469"/>
      <c r="O15" s="469"/>
      <c r="P15" s="469"/>
      <c r="Q15" s="471" t="s">
        <v>4005</v>
      </c>
      <c r="R15" s="469"/>
      <c r="S15" s="469"/>
      <c r="T15" s="469"/>
      <c r="U15" s="469"/>
      <c r="V15" s="469"/>
      <c r="W15" s="469"/>
      <c r="X15" s="469"/>
      <c r="Y15" s="471" t="s">
        <v>4006</v>
      </c>
    </row>
    <row r="16" spans="1:25" ht="15.75">
      <c r="A16" s="485" t="s">
        <v>4007</v>
      </c>
      <c r="B16" s="469"/>
      <c r="C16" s="469"/>
      <c r="D16" s="469"/>
      <c r="E16" s="469"/>
      <c r="F16" s="469"/>
      <c r="G16" s="469"/>
      <c r="H16" s="469"/>
      <c r="I16" s="471" t="s">
        <v>4008</v>
      </c>
      <c r="J16" s="469"/>
      <c r="K16" s="469"/>
      <c r="L16" s="469"/>
      <c r="M16" s="469"/>
      <c r="N16" s="469"/>
      <c r="O16" s="469"/>
      <c r="P16" s="469"/>
      <c r="Q16" s="471" t="s">
        <v>4009</v>
      </c>
      <c r="R16" s="469"/>
      <c r="S16" s="469"/>
      <c r="T16" s="469"/>
      <c r="U16" s="469"/>
      <c r="V16" s="469"/>
      <c r="W16" s="469"/>
      <c r="X16" s="469"/>
      <c r="Y16" s="471" t="s">
        <v>4010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4011</v>
      </c>
      <c r="J17" s="469"/>
      <c r="K17" s="469"/>
      <c r="L17" s="469"/>
      <c r="M17" s="469"/>
      <c r="N17" s="469"/>
      <c r="O17" s="469"/>
      <c r="P17" s="469"/>
      <c r="Q17" s="471" t="s">
        <v>4012</v>
      </c>
      <c r="R17" s="469"/>
      <c r="S17" s="469"/>
      <c r="T17" s="469"/>
      <c r="U17" s="469"/>
      <c r="V17" s="469"/>
      <c r="W17" s="469"/>
      <c r="X17" s="469"/>
      <c r="Y17" s="471" t="s">
        <v>4013</v>
      </c>
    </row>
    <row r="18" spans="1:25" ht="15.75">
      <c r="A18" s="485" t="s">
        <v>4014</v>
      </c>
      <c r="B18" s="469"/>
      <c r="C18" s="469"/>
      <c r="D18" s="469"/>
      <c r="E18" s="469"/>
      <c r="F18" s="469"/>
      <c r="G18" s="469"/>
      <c r="H18" s="469"/>
      <c r="I18" s="471" t="s">
        <v>4015</v>
      </c>
      <c r="J18" s="469"/>
      <c r="K18" s="469"/>
      <c r="L18" s="469"/>
      <c r="M18" s="469"/>
      <c r="N18" s="469"/>
      <c r="O18" s="469"/>
      <c r="P18" s="469"/>
      <c r="Q18" s="471" t="s">
        <v>4016</v>
      </c>
      <c r="R18" s="469"/>
      <c r="S18" s="469"/>
      <c r="T18" s="469"/>
      <c r="U18" s="469"/>
      <c r="V18" s="469"/>
      <c r="W18" s="469"/>
      <c r="X18" s="469"/>
      <c r="Y18" s="471" t="s">
        <v>4017</v>
      </c>
    </row>
    <row r="19" spans="1:25" ht="15.75">
      <c r="A19" s="485" t="s">
        <v>4018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4019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3014</v>
      </c>
      <c r="B20" s="469"/>
      <c r="C20" s="469"/>
      <c r="D20" s="469"/>
      <c r="E20" s="469"/>
      <c r="F20" s="469"/>
      <c r="G20" s="469"/>
      <c r="H20" s="469"/>
      <c r="I20" s="471" t="s">
        <v>4020</v>
      </c>
      <c r="J20" s="469"/>
      <c r="K20" s="469"/>
      <c r="L20" s="469"/>
      <c r="M20" s="469"/>
      <c r="N20" s="469"/>
      <c r="O20" s="469"/>
      <c r="P20" s="469"/>
      <c r="Q20" s="471" t="s">
        <v>4021</v>
      </c>
      <c r="R20" s="469"/>
      <c r="S20" s="469"/>
      <c r="T20" s="469"/>
      <c r="U20" s="469"/>
      <c r="V20" s="469"/>
      <c r="W20" s="469"/>
      <c r="X20" s="469"/>
      <c r="Y20" s="471" t="s">
        <v>4022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4023</v>
      </c>
      <c r="J21" s="469"/>
      <c r="K21" s="469"/>
      <c r="L21" s="469"/>
      <c r="M21" s="469"/>
      <c r="N21" s="469"/>
      <c r="O21" s="469"/>
      <c r="P21" s="469"/>
      <c r="Q21" s="471" t="s">
        <v>4024</v>
      </c>
      <c r="R21" s="469"/>
      <c r="S21" s="469"/>
      <c r="T21" s="469"/>
      <c r="U21" s="469"/>
      <c r="V21" s="469"/>
      <c r="W21" s="469"/>
      <c r="X21" s="469"/>
      <c r="Y21" s="471" t="s">
        <v>4025</v>
      </c>
    </row>
    <row r="22" spans="1:25" ht="15.75">
      <c r="A22" s="485" t="s">
        <v>3009</v>
      </c>
      <c r="B22" s="469"/>
      <c r="C22" s="469"/>
      <c r="D22" s="469"/>
      <c r="E22" s="469"/>
      <c r="F22" s="469"/>
      <c r="G22" s="469"/>
      <c r="H22" s="469"/>
      <c r="I22" s="471" t="s">
        <v>3011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4026</v>
      </c>
    </row>
    <row r="23" spans="1:25" ht="15.75">
      <c r="A23" s="485" t="s">
        <v>3022</v>
      </c>
      <c r="B23" s="469"/>
      <c r="C23" s="469"/>
      <c r="D23" s="469"/>
      <c r="E23" s="469"/>
      <c r="F23" s="469"/>
      <c r="G23" s="469"/>
      <c r="H23" s="469"/>
      <c r="I23" s="471" t="s">
        <v>3016</v>
      </c>
      <c r="J23" s="469"/>
      <c r="K23" s="469"/>
      <c r="L23" s="469"/>
      <c r="M23" s="469"/>
      <c r="N23" s="469"/>
      <c r="O23" s="469"/>
      <c r="P23" s="469"/>
      <c r="Q23" s="471" t="s">
        <v>4027</v>
      </c>
      <c r="R23" s="469"/>
      <c r="S23" s="469"/>
      <c r="T23" s="469"/>
      <c r="U23" s="469"/>
      <c r="V23" s="469"/>
      <c r="W23" s="469"/>
      <c r="X23" s="469"/>
      <c r="Y23" s="471" t="s">
        <v>4028</v>
      </c>
    </row>
    <row r="24" spans="1:25" ht="15.75">
      <c r="A24" s="485" t="s">
        <v>3020</v>
      </c>
      <c r="B24" s="469"/>
      <c r="C24" s="469"/>
      <c r="D24" s="469"/>
      <c r="E24" s="469"/>
      <c r="F24" s="469"/>
      <c r="G24" s="469"/>
      <c r="H24" s="469"/>
      <c r="I24" s="471" t="s">
        <v>4029</v>
      </c>
      <c r="J24" s="469"/>
      <c r="K24" s="469"/>
      <c r="L24" s="469"/>
      <c r="M24" s="469"/>
      <c r="N24" s="469"/>
      <c r="O24" s="469"/>
      <c r="P24" s="469"/>
      <c r="Q24" s="471" t="s">
        <v>4030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4031</v>
      </c>
      <c r="B25" s="469"/>
      <c r="C25" s="469"/>
      <c r="D25" s="469"/>
      <c r="E25" s="469"/>
      <c r="F25" s="469"/>
      <c r="G25" s="469"/>
      <c r="H25" s="469"/>
      <c r="I25" s="471" t="s">
        <v>4032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4033</v>
      </c>
    </row>
    <row r="26" spans="1:25" ht="15.75">
      <c r="A26" s="485" t="s">
        <v>4034</v>
      </c>
      <c r="B26" s="469"/>
      <c r="C26" s="469"/>
      <c r="D26" s="469"/>
      <c r="E26" s="469"/>
      <c r="F26" s="469"/>
      <c r="G26" s="469"/>
      <c r="H26" s="469"/>
      <c r="I26" s="471" t="s">
        <v>4035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4036</v>
      </c>
    </row>
    <row r="27" spans="1:25" ht="15.75">
      <c r="A27" s="485" t="s">
        <v>4037</v>
      </c>
      <c r="B27" s="469"/>
      <c r="C27" s="469"/>
      <c r="D27" s="469"/>
      <c r="E27" s="469"/>
      <c r="F27" s="469"/>
      <c r="G27" s="469"/>
      <c r="H27" s="469"/>
      <c r="I27" s="471" t="s">
        <v>4038</v>
      </c>
      <c r="J27" s="469"/>
      <c r="K27" s="469"/>
      <c r="L27" s="469"/>
      <c r="M27" s="469"/>
      <c r="N27" s="469"/>
      <c r="O27" s="469"/>
      <c r="P27" s="469"/>
      <c r="Q27" s="471" t="s">
        <v>4039</v>
      </c>
      <c r="R27" s="469"/>
      <c r="S27" s="469"/>
      <c r="T27" s="469"/>
      <c r="U27" s="469"/>
      <c r="V27" s="469"/>
      <c r="W27" s="469"/>
      <c r="X27" s="469"/>
      <c r="Y27" s="471" t="s">
        <v>3010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4040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4041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4042</v>
      </c>
      <c r="R29" s="469"/>
      <c r="S29" s="469"/>
      <c r="T29" s="469"/>
      <c r="U29" s="469"/>
      <c r="V29" s="469"/>
      <c r="W29" s="469"/>
      <c r="X29" s="469"/>
      <c r="Y29" s="471" t="s">
        <v>4043</v>
      </c>
    </row>
    <row r="30" spans="1:25" ht="15.75">
      <c r="A30" s="485" t="s">
        <v>4044</v>
      </c>
      <c r="B30" s="469"/>
      <c r="C30" s="469"/>
      <c r="D30" s="469"/>
      <c r="E30" s="469"/>
      <c r="F30" s="469"/>
      <c r="G30" s="469"/>
      <c r="H30" s="469"/>
      <c r="I30" s="471" t="s">
        <v>4045</v>
      </c>
      <c r="J30" s="469"/>
      <c r="K30" s="469"/>
      <c r="L30" s="469"/>
      <c r="M30" s="469"/>
      <c r="N30" s="469"/>
      <c r="O30" s="469"/>
      <c r="P30" s="469"/>
      <c r="Q30" s="471" t="s">
        <v>3017</v>
      </c>
      <c r="R30" s="469"/>
      <c r="S30" s="469"/>
      <c r="T30" s="469"/>
      <c r="U30" s="469"/>
      <c r="V30" s="469"/>
      <c r="W30" s="469"/>
      <c r="X30" s="469"/>
      <c r="Y30" s="471" t="s">
        <v>4046</v>
      </c>
    </row>
    <row r="31" spans="1:25" ht="15.75">
      <c r="A31" s="485" t="s">
        <v>4047</v>
      </c>
      <c r="B31" s="469"/>
      <c r="C31" s="469"/>
      <c r="D31" s="469"/>
      <c r="E31" s="469"/>
      <c r="F31" s="469"/>
      <c r="G31" s="469"/>
      <c r="H31" s="469"/>
      <c r="I31" s="471" t="s">
        <v>4048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4049</v>
      </c>
      <c r="R31" s="469"/>
      <c r="S31" s="469"/>
      <c r="T31" s="469"/>
      <c r="U31" s="469"/>
      <c r="V31" s="469"/>
      <c r="W31" s="469"/>
      <c r="X31" s="469"/>
      <c r="Y31" s="471" t="s">
        <v>4050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3005</v>
      </c>
      <c r="R32" s="469"/>
      <c r="S32" s="469"/>
      <c r="T32" s="469"/>
      <c r="U32" s="469"/>
      <c r="V32" s="469"/>
      <c r="W32" s="469"/>
      <c r="X32" s="469"/>
      <c r="Y32" s="471" t="s">
        <v>4051</v>
      </c>
    </row>
    <row r="33" spans="1:29" ht="15.75">
      <c r="A33" s="485" t="s">
        <v>4052</v>
      </c>
      <c r="B33" s="469"/>
      <c r="C33" s="469"/>
      <c r="D33" s="469"/>
      <c r="E33" s="469"/>
      <c r="F33" s="469"/>
      <c r="G33" s="469"/>
      <c r="H33" s="469"/>
      <c r="I33" s="471" t="s">
        <v>3003</v>
      </c>
      <c r="J33" s="469"/>
      <c r="K33" s="469"/>
      <c r="L33" s="469"/>
      <c r="M33" s="469"/>
      <c r="N33" s="469"/>
      <c r="O33" s="469"/>
      <c r="P33" s="469"/>
      <c r="Q33" s="471" t="s">
        <v>4053</v>
      </c>
      <c r="R33" s="469"/>
      <c r="S33" s="469"/>
      <c r="T33" s="469"/>
      <c r="U33" s="469"/>
      <c r="V33" s="469"/>
      <c r="W33" s="469"/>
      <c r="X33" s="469"/>
      <c r="Y33" s="471" t="s">
        <v>4054</v>
      </c>
      <c r="Z33" s="471"/>
      <c r="AA33" s="469"/>
      <c r="AB33" s="469"/>
      <c r="AC33" s="469"/>
    </row>
    <row r="34" spans="1:29" ht="15.75">
      <c r="A34" s="485" t="s">
        <v>4055</v>
      </c>
      <c r="B34" s="469"/>
      <c r="C34" s="469"/>
      <c r="D34" s="469"/>
      <c r="E34" s="469"/>
      <c r="F34" s="469"/>
      <c r="G34" s="469"/>
      <c r="H34" s="469"/>
      <c r="I34" s="471" t="s">
        <v>3006</v>
      </c>
      <c r="J34" s="469"/>
      <c r="K34" s="469"/>
      <c r="L34" s="469"/>
      <c r="M34" s="469"/>
      <c r="N34" s="469"/>
      <c r="O34" s="469"/>
      <c r="P34" s="469"/>
      <c r="Q34" s="471" t="s">
        <v>4056</v>
      </c>
      <c r="R34" s="469"/>
      <c r="S34" s="469"/>
      <c r="T34" s="469"/>
      <c r="U34" s="469"/>
      <c r="V34" s="469"/>
      <c r="W34" s="469"/>
      <c r="X34" s="469"/>
      <c r="Y34" s="471" t="s">
        <v>4057</v>
      </c>
      <c r="Z34" s="471"/>
      <c r="AA34" s="469"/>
      <c r="AB34" s="469"/>
      <c r="AC34" s="469"/>
    </row>
    <row r="35" spans="1:29" ht="15.75">
      <c r="A35" s="485" t="s">
        <v>3023</v>
      </c>
      <c r="B35" s="469"/>
      <c r="C35" s="469"/>
      <c r="D35" s="469"/>
      <c r="E35" s="469"/>
      <c r="F35" s="469"/>
      <c r="G35" s="469"/>
      <c r="H35" s="469"/>
      <c r="I35" s="471" t="s">
        <v>3007</v>
      </c>
      <c r="J35" s="469"/>
      <c r="K35" s="469"/>
      <c r="L35" s="469"/>
      <c r="M35" s="469"/>
      <c r="N35" s="469"/>
      <c r="O35" s="469"/>
      <c r="P35" s="469"/>
      <c r="Q35" s="471" t="s">
        <v>4058</v>
      </c>
      <c r="R35" s="469"/>
      <c r="S35" s="469"/>
      <c r="T35" s="469"/>
      <c r="U35" s="469"/>
      <c r="V35" s="469"/>
      <c r="W35" s="469"/>
      <c r="X35" s="469"/>
      <c r="Y35" s="471" t="s">
        <v>4059</v>
      </c>
      <c r="Z35" s="471"/>
      <c r="AA35" s="469"/>
      <c r="AB35" s="469"/>
      <c r="AC35" s="469"/>
    </row>
    <row r="36" spans="1:29" ht="15.75">
      <c r="A36" s="485" t="s">
        <v>4060</v>
      </c>
      <c r="B36" s="469"/>
      <c r="C36" s="469"/>
      <c r="D36" s="469"/>
      <c r="E36" s="469"/>
      <c r="F36" s="469"/>
      <c r="G36" s="469"/>
      <c r="H36" s="469"/>
      <c r="I36" s="471" t="s">
        <v>4061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4062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4063</v>
      </c>
      <c r="J37" s="469"/>
      <c r="K37" s="469"/>
      <c r="L37" s="469"/>
      <c r="M37" s="469"/>
      <c r="N37" s="469"/>
      <c r="O37" s="469"/>
      <c r="P37" s="469"/>
      <c r="Q37" s="471" t="s">
        <v>4064</v>
      </c>
      <c r="R37" s="469"/>
      <c r="S37" s="469"/>
      <c r="T37" s="469"/>
      <c r="U37" s="469"/>
      <c r="V37" s="469"/>
      <c r="W37" s="469"/>
      <c r="X37" s="469"/>
      <c r="Y37" s="471" t="s">
        <v>3013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4065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4066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4067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4068</v>
      </c>
      <c r="H44" s="110" t="s">
        <v>4069</v>
      </c>
      <c r="P44" s="476" t="s">
        <v>4070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4071</v>
      </c>
      <c r="H45" s="244" t="s">
        <v>4072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4073</v>
      </c>
      <c r="H46" s="244" t="s">
        <v>4074</v>
      </c>
      <c r="P46" s="110" t="s">
        <v>4075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4076</v>
      </c>
      <c r="H47" s="244" t="s">
        <v>4210</v>
      </c>
      <c r="P47" t="s">
        <v>4077</v>
      </c>
      <c r="Q47" t="s">
        <v>1761</v>
      </c>
      <c r="T47" s="196" t="s">
        <v>4078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4079</v>
      </c>
      <c r="P48" t="s">
        <v>4080</v>
      </c>
      <c r="Q48" t="s">
        <v>1762</v>
      </c>
      <c r="T48" s="196" t="s">
        <v>4081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4082</v>
      </c>
      <c r="H49" s="110" t="s">
        <v>2996</v>
      </c>
      <c r="P49" t="s">
        <v>4083</v>
      </c>
      <c r="Q49" t="s">
        <v>1763</v>
      </c>
      <c r="T49" s="196" t="s">
        <v>4084</v>
      </c>
      <c r="U49" t="s">
        <v>1763</v>
      </c>
    </row>
    <row r="50" spans="1:21" ht="15">
      <c r="A50" s="489" t="s">
        <v>4085</v>
      </c>
      <c r="H50" s="244" t="s">
        <v>4086</v>
      </c>
      <c r="P50" t="s">
        <v>4087</v>
      </c>
      <c r="Q50" t="s">
        <v>1764</v>
      </c>
      <c r="T50" s="196" t="s">
        <v>4088</v>
      </c>
      <c r="U50" t="s">
        <v>1764</v>
      </c>
    </row>
    <row r="51" spans="1:21" ht="15">
      <c r="A51" s="489" t="s">
        <v>4089</v>
      </c>
      <c r="H51" s="244" t="s">
        <v>4090</v>
      </c>
      <c r="P51" t="s">
        <v>4091</v>
      </c>
      <c r="Q51" t="s">
        <v>1768</v>
      </c>
      <c r="T51" s="196" t="s">
        <v>4092</v>
      </c>
      <c r="U51" t="s">
        <v>1768</v>
      </c>
    </row>
    <row r="52" spans="1:21" ht="15">
      <c r="A52" s="489" t="s">
        <v>4093</v>
      </c>
      <c r="H52" s="244" t="s">
        <v>4094</v>
      </c>
      <c r="P52" t="s">
        <v>4095</v>
      </c>
      <c r="Q52" t="s">
        <v>1765</v>
      </c>
      <c r="T52" s="196" t="s">
        <v>4096</v>
      </c>
      <c r="U52" t="s">
        <v>1765</v>
      </c>
    </row>
    <row r="53" spans="1:21" ht="15">
      <c r="A53" s="489" t="s">
        <v>4097</v>
      </c>
      <c r="P53" t="s">
        <v>4098</v>
      </c>
      <c r="Q53" t="s">
        <v>1766</v>
      </c>
      <c r="T53" s="196" t="s">
        <v>4099</v>
      </c>
      <c r="U53" t="s">
        <v>1766</v>
      </c>
    </row>
    <row r="54" spans="1:21" ht="15">
      <c r="A54" s="489" t="s">
        <v>4100</v>
      </c>
      <c r="H54" s="110" t="s">
        <v>2997</v>
      </c>
      <c r="P54" t="s">
        <v>4101</v>
      </c>
      <c r="Q54" t="s">
        <v>1767</v>
      </c>
      <c r="T54" s="196" t="s">
        <v>4102</v>
      </c>
      <c r="U54" t="s">
        <v>1767</v>
      </c>
    </row>
    <row r="55" spans="1:21" s="244" customFormat="1" ht="15">
      <c r="A55" s="489" t="s">
        <v>4103</v>
      </c>
      <c r="B55"/>
      <c r="C55"/>
      <c r="D55"/>
      <c r="E55"/>
      <c r="F55"/>
      <c r="G55"/>
      <c r="H55" s="244" t="s">
        <v>4104</v>
      </c>
      <c r="I55"/>
      <c r="J55"/>
      <c r="K55"/>
      <c r="L55"/>
      <c r="M55"/>
      <c r="N55"/>
      <c r="O55"/>
      <c r="P55" t="s">
        <v>4105</v>
      </c>
      <c r="Q55" t="s">
        <v>4106</v>
      </c>
      <c r="R55"/>
      <c r="S55"/>
      <c r="T55"/>
      <c r="U55"/>
    </row>
    <row r="56" spans="1:21" s="244" customFormat="1" ht="15">
      <c r="A56" s="489" t="s">
        <v>4107</v>
      </c>
      <c r="B56"/>
      <c r="C56"/>
      <c r="D56"/>
      <c r="E56"/>
      <c r="F56"/>
      <c r="G56"/>
      <c r="H56" s="244" t="s">
        <v>4108</v>
      </c>
      <c r="I56"/>
      <c r="J56"/>
      <c r="K56"/>
      <c r="L56"/>
      <c r="M56"/>
      <c r="N56"/>
      <c r="O56"/>
      <c r="P56" t="s">
        <v>4109</v>
      </c>
      <c r="Q56" t="s">
        <v>4110</v>
      </c>
      <c r="R56"/>
      <c r="S56"/>
      <c r="T56" s="110" t="s">
        <v>1759</v>
      </c>
      <c r="U56" s="28"/>
    </row>
    <row r="57" spans="1:21" s="244" customFormat="1" ht="15">
      <c r="A57" s="489" t="s">
        <v>4111</v>
      </c>
      <c r="B57"/>
      <c r="C57"/>
      <c r="D57"/>
      <c r="E57"/>
      <c r="F57"/>
      <c r="G57"/>
      <c r="H57" s="244" t="s">
        <v>4112</v>
      </c>
      <c r="I57"/>
      <c r="J57"/>
      <c r="K57"/>
      <c r="L57"/>
      <c r="M57"/>
      <c r="N57"/>
      <c r="O57"/>
      <c r="P57" t="s">
        <v>4113</v>
      </c>
      <c r="Q57" t="s">
        <v>4114</v>
      </c>
      <c r="R57"/>
      <c r="S57"/>
      <c r="T57" s="196" t="s">
        <v>4115</v>
      </c>
      <c r="U57" t="s">
        <v>1761</v>
      </c>
    </row>
    <row r="58" spans="1:21" s="244" customFormat="1" ht="15">
      <c r="A58" s="489" t="s">
        <v>4116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4117</v>
      </c>
      <c r="Q58" t="s">
        <v>4118</v>
      </c>
      <c r="R58"/>
      <c r="S58"/>
      <c r="T58" s="196" t="s">
        <v>4119</v>
      </c>
      <c r="U58" t="s">
        <v>1762</v>
      </c>
    </row>
    <row r="59" spans="1:21" s="244" customFormat="1" ht="15">
      <c r="A59" s="489" t="s">
        <v>4120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4121</v>
      </c>
      <c r="Q59" t="s">
        <v>4122</v>
      </c>
      <c r="R59" s="196"/>
      <c r="S59" s="196"/>
      <c r="T59" s="196" t="s">
        <v>4123</v>
      </c>
      <c r="U59" t="s">
        <v>1763</v>
      </c>
    </row>
    <row r="60" spans="1:21" s="244" customFormat="1" ht="15">
      <c r="A60" s="489" t="s">
        <v>4124</v>
      </c>
      <c r="B60"/>
      <c r="C60"/>
      <c r="D60"/>
      <c r="E60"/>
      <c r="F60"/>
      <c r="G60"/>
      <c r="H60" s="244" t="s">
        <v>4125</v>
      </c>
      <c r="I60"/>
      <c r="J60"/>
      <c r="K60"/>
      <c r="L60"/>
      <c r="M60"/>
      <c r="N60"/>
      <c r="O60"/>
      <c r="P60" t="s">
        <v>4126</v>
      </c>
      <c r="Q60" t="s">
        <v>4127</v>
      </c>
      <c r="R60"/>
      <c r="S60"/>
      <c r="T60" s="196" t="s">
        <v>4128</v>
      </c>
      <c r="U60" t="s">
        <v>1764</v>
      </c>
    </row>
    <row r="61" spans="1:21" s="244" customFormat="1" ht="15">
      <c r="A61" s="489" t="s">
        <v>4129</v>
      </c>
      <c r="B61"/>
      <c r="C61"/>
      <c r="D61"/>
      <c r="E61"/>
      <c r="F61"/>
      <c r="G61"/>
      <c r="H61" s="244" t="s">
        <v>4130</v>
      </c>
      <c r="I61"/>
      <c r="J61"/>
      <c r="K61"/>
      <c r="L61"/>
      <c r="M61"/>
      <c r="N61"/>
      <c r="O61"/>
      <c r="P61" t="s">
        <v>4131</v>
      </c>
      <c r="Q61" t="s">
        <v>4132</v>
      </c>
      <c r="R61"/>
      <c r="S61"/>
      <c r="T61"/>
      <c r="U61"/>
    </row>
    <row r="62" spans="1:21" s="244" customFormat="1" ht="15">
      <c r="A62" s="489" t="s">
        <v>4133</v>
      </c>
      <c r="B62"/>
      <c r="C62"/>
      <c r="D62"/>
      <c r="E62"/>
      <c r="F62"/>
      <c r="G62"/>
      <c r="H62" s="244" t="s">
        <v>4134</v>
      </c>
      <c r="I62"/>
      <c r="J62"/>
      <c r="K62"/>
      <c r="L62"/>
      <c r="M62"/>
      <c r="N62"/>
      <c r="O62"/>
      <c r="P62" t="s">
        <v>4135</v>
      </c>
      <c r="Q62" t="s">
        <v>4136</v>
      </c>
      <c r="R62"/>
      <c r="S62"/>
      <c r="T62" s="110" t="s">
        <v>1759</v>
      </c>
      <c r="U62"/>
    </row>
    <row r="63" spans="1:21" s="244" customFormat="1" ht="15">
      <c r="A63" s="489" t="s">
        <v>4137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4138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4139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4140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4141</v>
      </c>
      <c r="B67"/>
      <c r="C67"/>
      <c r="D67"/>
      <c r="E67"/>
      <c r="F67"/>
      <c r="G67"/>
      <c r="H67" s="244" t="s">
        <v>4142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4143</v>
      </c>
      <c r="B68"/>
      <c r="C68"/>
      <c r="D68"/>
      <c r="E68"/>
      <c r="F68"/>
      <c r="G68"/>
      <c r="H68" s="244" t="s">
        <v>4144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4145</v>
      </c>
      <c r="B69"/>
      <c r="C69"/>
      <c r="D69"/>
      <c r="E69"/>
      <c r="F69"/>
      <c r="G69"/>
      <c r="H69" s="244" t="s">
        <v>4146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4147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4148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4149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4150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4151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4153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4154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4155</v>
      </c>
    </row>
    <row r="81" spans="1:1" s="244" customFormat="1" ht="15">
      <c r="A81" s="490" t="s">
        <v>4156</v>
      </c>
    </row>
    <row r="82" spans="1:1" s="244" customFormat="1" ht="15">
      <c r="A82" s="490" t="s">
        <v>4157</v>
      </c>
    </row>
    <row r="83" spans="1:1" s="244" customFormat="1" ht="15">
      <c r="A83" s="201" t="s">
        <v>4158</v>
      </c>
    </row>
    <row r="84" spans="1:1" s="244" customFormat="1" ht="15">
      <c r="A84" s="490" t="s">
        <v>4159</v>
      </c>
    </row>
    <row r="85" spans="1:1" s="244" customFormat="1" ht="15">
      <c r="A85" s="491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4160</v>
      </c>
    </row>
    <row r="90" spans="1:1" ht="14.25">
      <c r="A90" s="201" t="s">
        <v>4161</v>
      </c>
    </row>
    <row r="91" spans="1:1" ht="14.25">
      <c r="A91" s="201" t="s">
        <v>4162</v>
      </c>
    </row>
    <row r="92" spans="1:1" ht="14.25">
      <c r="A92" s="201" t="s">
        <v>4163</v>
      </c>
    </row>
    <row r="93" spans="1:1" ht="14.25">
      <c r="A93" s="201" t="s">
        <v>4164</v>
      </c>
    </row>
    <row r="94" spans="1:1" ht="14.25">
      <c r="A94" s="201" t="s">
        <v>4165</v>
      </c>
    </row>
    <row r="95" spans="1:1" ht="14.25">
      <c r="A95" s="201" t="s">
        <v>4166</v>
      </c>
    </row>
    <row r="96" spans="1:1" ht="14.25">
      <c r="A96" s="201" t="s">
        <v>4167</v>
      </c>
    </row>
    <row r="100" spans="1:218" ht="26.25">
      <c r="A100" s="492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4180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4180</v>
      </c>
      <c r="AI103" s="28"/>
      <c r="DJ103" s="496"/>
      <c r="DN103" s="10"/>
      <c r="DW103"/>
    </row>
    <row r="104" spans="1:218" s="506" customFormat="1" ht="26.25">
      <c r="A104" s="509" t="s">
        <v>3300</v>
      </c>
      <c r="M104" s="509" t="s">
        <v>4179</v>
      </c>
      <c r="Y104" s="507" t="s">
        <v>5161</v>
      </c>
      <c r="AD104" s="511" t="s">
        <v>150</v>
      </c>
      <c r="AE104" s="508" t="s">
        <v>3027</v>
      </c>
      <c r="AH104" s="507" t="s">
        <v>4168</v>
      </c>
      <c r="AL104" s="520"/>
      <c r="AN104" s="505" t="s">
        <v>4169</v>
      </c>
      <c r="AT104" s="509" t="s">
        <v>4170</v>
      </c>
      <c r="AZ104" s="509" t="s">
        <v>4171</v>
      </c>
      <c r="BA104" s="462"/>
      <c r="BB104" s="462"/>
      <c r="BC104" s="462"/>
      <c r="BD104" s="462"/>
      <c r="BF104" s="509" t="s">
        <v>737</v>
      </c>
      <c r="BL104" s="509" t="s">
        <v>4172</v>
      </c>
      <c r="BR104" s="509" t="s">
        <v>4173</v>
      </c>
      <c r="BX104" s="509" t="s">
        <v>3024</v>
      </c>
      <c r="CD104" s="509" t="s">
        <v>4455</v>
      </c>
      <c r="CJ104" s="509" t="s">
        <v>186</v>
      </c>
      <c r="CP104" s="509" t="s">
        <v>175</v>
      </c>
      <c r="CV104" s="509" t="s">
        <v>3025</v>
      </c>
      <c r="DB104" s="509" t="s">
        <v>4174</v>
      </c>
      <c r="DH104" s="509" t="s">
        <v>4175</v>
      </c>
      <c r="DN104" s="509" t="s">
        <v>188</v>
      </c>
      <c r="DT104" s="509" t="s">
        <v>4176</v>
      </c>
      <c r="DZ104" s="509" t="s">
        <v>3026</v>
      </c>
      <c r="EF104" s="509" t="s">
        <v>2265</v>
      </c>
      <c r="EL104" s="509" t="s">
        <v>190</v>
      </c>
      <c r="ER104" s="509" t="s">
        <v>3163</v>
      </c>
      <c r="EX104" s="509" t="s">
        <v>3164</v>
      </c>
      <c r="FD104" s="509" t="s">
        <v>4177</v>
      </c>
      <c r="FJ104" s="509" t="s">
        <v>193</v>
      </c>
      <c r="FP104" s="509" t="s">
        <v>3207</v>
      </c>
      <c r="FV104" s="509" t="s">
        <v>194</v>
      </c>
      <c r="GB104" s="509" t="s">
        <v>176</v>
      </c>
      <c r="GH104" s="509" t="s">
        <v>196</v>
      </c>
      <c r="GN104" s="509" t="s">
        <v>3165</v>
      </c>
      <c r="GT104" s="509" t="s">
        <v>198</v>
      </c>
      <c r="GZ104" s="509" t="s">
        <v>199</v>
      </c>
      <c r="HF104" s="509" t="s">
        <v>4178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3634</v>
      </c>
      <c r="P105" s="241">
        <f>'Punten per wedstrijd'!S93</f>
        <v>233</v>
      </c>
      <c r="Q105" s="512">
        <v>3</v>
      </c>
      <c r="S105" s="478" t="s">
        <v>3638</v>
      </c>
      <c r="V105" s="241">
        <f>'Punten per wedstrijd'!S113</f>
        <v>105</v>
      </c>
      <c r="W105" s="512">
        <v>3</v>
      </c>
      <c r="Y105" s="515" t="s">
        <v>0</v>
      </c>
      <c r="Z105" s="596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3641</v>
      </c>
      <c r="BU105" s="241">
        <v>20.799999999999997</v>
      </c>
      <c r="BV105" s="512">
        <v>0</v>
      </c>
      <c r="BX105" s="516" t="s">
        <v>2717</v>
      </c>
      <c r="CA105" s="241">
        <v>446</v>
      </c>
      <c r="CB105" s="512">
        <v>3</v>
      </c>
      <c r="CD105" s="516" t="s">
        <v>3630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2732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3630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2727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3638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3638</v>
      </c>
      <c r="GK105" s="246">
        <v>580.5</v>
      </c>
      <c r="GL105" s="56">
        <v>3</v>
      </c>
      <c r="GN105" s="516" t="s">
        <v>3630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2708</v>
      </c>
      <c r="HA105" s="389"/>
      <c r="HB105" s="389"/>
      <c r="HC105" s="241">
        <v>3663.5</v>
      </c>
      <c r="HD105" s="512">
        <v>3</v>
      </c>
      <c r="HF105" s="478" t="s">
        <v>3634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2732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6" t="s">
        <v>3020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2732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3637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3634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2717</v>
      </c>
      <c r="CG106" s="241">
        <v>185.70000000000002</v>
      </c>
      <c r="CH106" s="512">
        <v>3</v>
      </c>
      <c r="CJ106" s="516" t="s">
        <v>3630</v>
      </c>
      <c r="CM106" s="241">
        <v>381</v>
      </c>
      <c r="CN106" s="512">
        <v>2</v>
      </c>
      <c r="CP106" s="516" t="s">
        <v>2717</v>
      </c>
      <c r="CS106" s="241">
        <v>414.90000000000003</v>
      </c>
      <c r="CT106" s="512">
        <v>2</v>
      </c>
      <c r="CV106" s="516" t="s">
        <v>3640</v>
      </c>
      <c r="CY106" s="246">
        <v>182.20000000000002</v>
      </c>
      <c r="CZ106" s="56">
        <v>0</v>
      </c>
      <c r="DB106" s="516" t="s">
        <v>3640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3637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3637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2708</v>
      </c>
      <c r="FY106" s="246">
        <v>432.4</v>
      </c>
      <c r="FZ106" s="56">
        <v>0</v>
      </c>
      <c r="GB106" s="516" t="s">
        <v>2727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2727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3619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3619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6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2727</v>
      </c>
      <c r="J108" s="241">
        <f>'Punten per wedstrijd'!M268</f>
        <v>415.3</v>
      </c>
      <c r="K108" s="512">
        <v>3</v>
      </c>
      <c r="M108" s="478" t="s">
        <v>2710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6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3619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3637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2717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3638</v>
      </c>
      <c r="CY108" s="246">
        <v>627.6</v>
      </c>
      <c r="CZ108" s="56">
        <v>0</v>
      </c>
      <c r="DB108" s="516" t="s">
        <v>2727</v>
      </c>
      <c r="DE108" s="241">
        <v>0</v>
      </c>
      <c r="DF108" s="512">
        <v>0</v>
      </c>
      <c r="DH108" s="516" t="s">
        <v>2732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3634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3619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3638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2717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3619</v>
      </c>
      <c r="GE108" s="241">
        <v>357.70000000000005</v>
      </c>
      <c r="GF108" s="512">
        <v>0</v>
      </c>
      <c r="GH108" s="516" t="s">
        <v>2710</v>
      </c>
      <c r="GK108" s="246">
        <v>575.79999999999995</v>
      </c>
      <c r="GL108" s="56">
        <v>3</v>
      </c>
      <c r="GN108" s="516" t="s">
        <v>3637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3630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2717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6" t="s">
        <v>3983</v>
      </c>
      <c r="AD109" s="521">
        <f>$AR$335</f>
        <v>61</v>
      </c>
      <c r="AE109" s="550">
        <f>$E$335</f>
        <v>12270.800000000003</v>
      </c>
      <c r="AH109" s="543" t="s">
        <v>3638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2708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3630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2717</v>
      </c>
      <c r="DE109" s="241">
        <v>16.900000000000002</v>
      </c>
      <c r="DF109" s="512">
        <v>3</v>
      </c>
      <c r="DH109" s="516" t="s">
        <v>3619</v>
      </c>
      <c r="DK109" s="246">
        <v>26.1</v>
      </c>
      <c r="DL109" s="56">
        <v>0</v>
      </c>
      <c r="DN109" s="516" t="s">
        <v>3638</v>
      </c>
      <c r="DQ109" s="246">
        <v>736.25</v>
      </c>
      <c r="DR109" s="56">
        <v>3</v>
      </c>
      <c r="DT109" s="516" t="s">
        <v>3638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3630</v>
      </c>
      <c r="EG109" s="389"/>
      <c r="EH109" s="389"/>
      <c r="EI109" s="246">
        <v>182.60000000000002</v>
      </c>
      <c r="EJ109" s="56">
        <v>0</v>
      </c>
      <c r="EK109" s="389"/>
      <c r="EL109" s="516" t="s">
        <v>3619</v>
      </c>
      <c r="EM109" s="389"/>
      <c r="EN109" s="389"/>
      <c r="EO109" s="246">
        <v>184.5</v>
      </c>
      <c r="EP109" s="56">
        <v>0</v>
      </c>
      <c r="ER109" s="516" t="s">
        <v>2715</v>
      </c>
      <c r="EU109" s="241">
        <v>154.30000000000001</v>
      </c>
      <c r="EV109" s="512">
        <v>2</v>
      </c>
      <c r="EX109" s="516" t="s">
        <v>2717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2710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6" t="s">
        <v>3996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2717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6" t="s">
        <v>4060</v>
      </c>
      <c r="AD111" s="521">
        <f>$AR$452</f>
        <v>58</v>
      </c>
      <c r="AE111" s="550">
        <f>$E$452</f>
        <v>14381.4</v>
      </c>
      <c r="AH111" s="543" t="s">
        <v>3630</v>
      </c>
      <c r="AI111" s="389"/>
      <c r="AJ111" s="389"/>
      <c r="AK111" s="241">
        <v>330.1</v>
      </c>
      <c r="AL111" s="512">
        <v>0</v>
      </c>
      <c r="AN111" s="514" t="s">
        <v>3634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2732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3619</v>
      </c>
      <c r="BO111" s="241">
        <v>97.299999999999983</v>
      </c>
      <c r="BP111" s="512">
        <v>0</v>
      </c>
      <c r="BR111" s="516" t="s">
        <v>2708</v>
      </c>
      <c r="BU111" s="241">
        <v>5.9</v>
      </c>
      <c r="BV111" s="512">
        <v>0</v>
      </c>
      <c r="BX111" s="516" t="s">
        <v>3637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3634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3641</v>
      </c>
      <c r="DE111" s="241">
        <v>16.900000000000002</v>
      </c>
      <c r="DF111" s="512">
        <v>0</v>
      </c>
      <c r="DH111" s="516" t="s">
        <v>3638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3637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3634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2717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2710</v>
      </c>
      <c r="GU111" s="389"/>
      <c r="GV111" s="389"/>
      <c r="GW111" s="246">
        <v>147</v>
      </c>
      <c r="GX111" s="56">
        <v>3</v>
      </c>
      <c r="GZ111" s="516" t="s">
        <v>2732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3637</v>
      </c>
      <c r="V112" s="241">
        <f>'Punten per wedstrijd'!S112</f>
        <v>42</v>
      </c>
      <c r="W112" s="512">
        <v>0</v>
      </c>
      <c r="Y112" s="517" t="s">
        <v>12</v>
      </c>
      <c r="Z112" s="597" t="s">
        <v>3014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2715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3619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3638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2708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2732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3640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3634</v>
      </c>
      <c r="FG112" s="241">
        <v>205.79999999999998</v>
      </c>
      <c r="FH112" s="512">
        <v>0</v>
      </c>
      <c r="FJ112" s="516" t="s">
        <v>3619</v>
      </c>
      <c r="FM112" s="246">
        <v>764.90000000000009</v>
      </c>
      <c r="FN112" s="56">
        <v>3</v>
      </c>
      <c r="FP112" s="516" t="s">
        <v>3638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3638</v>
      </c>
      <c r="GE112" s="241">
        <v>373</v>
      </c>
      <c r="GF112" s="512">
        <v>1</v>
      </c>
      <c r="GH112" s="516" t="s">
        <v>2732</v>
      </c>
      <c r="GK112" s="246">
        <v>346.1</v>
      </c>
      <c r="GL112" s="56">
        <v>2</v>
      </c>
      <c r="GN112" s="516" t="s">
        <v>2717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2715</v>
      </c>
      <c r="HA112" s="389"/>
      <c r="HB112" s="389"/>
      <c r="HC112" s="241">
        <v>3106.7000000000003</v>
      </c>
      <c r="HD112" s="512">
        <v>3</v>
      </c>
      <c r="HF112" s="478" t="s">
        <v>3640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3002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3640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2708</v>
      </c>
      <c r="AO114" s="211"/>
      <c r="AQ114" s="241">
        <v>180.2</v>
      </c>
      <c r="AR114" s="512">
        <v>2</v>
      </c>
      <c r="AT114" s="516" t="s">
        <v>2717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2708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3637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2710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2717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3637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3634</v>
      </c>
      <c r="J115" s="241">
        <f>'Punten per wedstrijd'!M233</f>
        <v>130.30000000000001</v>
      </c>
      <c r="K115" s="512">
        <v>0</v>
      </c>
      <c r="M115" s="478" t="s">
        <v>3630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4018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3619</v>
      </c>
      <c r="AW115" s="525">
        <v>85.3</v>
      </c>
      <c r="AX115" s="512">
        <v>0</v>
      </c>
      <c r="AZ115" s="516" t="s">
        <v>2727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2715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3634</v>
      </c>
      <c r="CG115" s="241">
        <v>145.1</v>
      </c>
      <c r="CH115" s="512">
        <v>2</v>
      </c>
      <c r="CJ115" s="516" t="s">
        <v>2727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3634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3634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2717</v>
      </c>
      <c r="EA115" s="389"/>
      <c r="EB115" s="389"/>
      <c r="EC115" s="246">
        <v>454.6</v>
      </c>
      <c r="ED115" s="56">
        <v>3</v>
      </c>
      <c r="EE115" s="389"/>
      <c r="EF115" s="516" t="s">
        <v>3634</v>
      </c>
      <c r="EG115" s="389"/>
      <c r="EH115" s="389"/>
      <c r="EI115" s="246">
        <v>559.4</v>
      </c>
      <c r="EJ115" s="56">
        <v>3</v>
      </c>
      <c r="EK115" s="389"/>
      <c r="EL115" s="516" t="s">
        <v>3637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3638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3619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2710</v>
      </c>
      <c r="HA115" s="389"/>
      <c r="HB115" s="389"/>
      <c r="HC115" s="241">
        <v>2595.0000000000005</v>
      </c>
      <c r="HD115" s="512">
        <v>1</v>
      </c>
      <c r="HF115" s="478" t="s">
        <v>3637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4047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3619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3009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2710</v>
      </c>
      <c r="AO117" s="211"/>
      <c r="AQ117" s="241">
        <v>410.29999999999995</v>
      </c>
      <c r="AR117" s="512">
        <v>3</v>
      </c>
      <c r="AT117" s="516" t="s">
        <v>2727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2715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3638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3630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3638</v>
      </c>
      <c r="EM117" s="389"/>
      <c r="EN117" s="389"/>
      <c r="EO117" s="246">
        <v>303.7</v>
      </c>
      <c r="EP117" s="56">
        <v>3</v>
      </c>
      <c r="ER117" s="516" t="s">
        <v>3640</v>
      </c>
      <c r="EU117" s="241">
        <v>324.2</v>
      </c>
      <c r="EV117" s="512">
        <v>0</v>
      </c>
      <c r="EX117" s="516" t="s">
        <v>3630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3638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2717</v>
      </c>
      <c r="GU117" s="389"/>
      <c r="GV117" s="389"/>
      <c r="GW117" s="246">
        <v>194.7</v>
      </c>
      <c r="GX117" s="56">
        <v>3</v>
      </c>
      <c r="GZ117" s="516" t="s">
        <v>3640</v>
      </c>
      <c r="HA117" s="389"/>
      <c r="HB117" s="389"/>
      <c r="HC117" s="241">
        <v>1684</v>
      </c>
      <c r="HD117" s="512">
        <v>1</v>
      </c>
      <c r="HF117" s="478" t="s">
        <v>2710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2715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3640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4007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3641</v>
      </c>
      <c r="AO118" s="211"/>
      <c r="AQ118" s="241">
        <v>135.6</v>
      </c>
      <c r="AR118" s="512">
        <v>0</v>
      </c>
      <c r="AT118" s="516" t="s">
        <v>2710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2710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2710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3630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3619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2727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3634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3641</v>
      </c>
      <c r="GE118" s="241">
        <v>427.30000000000007</v>
      </c>
      <c r="GF118" s="512">
        <v>1</v>
      </c>
      <c r="GH118" s="516" t="s">
        <v>2708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2708</v>
      </c>
      <c r="D120" s="241">
        <f>'Punten per wedstrijd'!M231</f>
        <v>471.6</v>
      </c>
      <c r="E120" s="512">
        <v>3</v>
      </c>
      <c r="G120" s="478" t="s">
        <v>3637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3992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3641</v>
      </c>
      <c r="AW120" s="525">
        <v>45.899999999999991</v>
      </c>
      <c r="AX120" s="512">
        <v>1</v>
      </c>
      <c r="AZ120" s="516" t="s">
        <v>3638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2727</v>
      </c>
      <c r="CG120" s="241">
        <v>99.1</v>
      </c>
      <c r="CH120" s="512">
        <v>0</v>
      </c>
      <c r="CJ120" s="516" t="s">
        <v>2708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2717</v>
      </c>
      <c r="DK120" s="246">
        <v>30</v>
      </c>
      <c r="DL120" s="56">
        <v>3</v>
      </c>
      <c r="DN120" s="516" t="s">
        <v>2727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2732</v>
      </c>
      <c r="EU120" s="241">
        <v>259.60000000000002</v>
      </c>
      <c r="EV120" s="512">
        <v>0</v>
      </c>
      <c r="EX120" s="516" t="s">
        <v>3641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2732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3640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2708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3019</v>
      </c>
      <c r="AD121" s="521">
        <f>$AR$347</f>
        <v>50</v>
      </c>
      <c r="AE121" s="550">
        <f>$E$347</f>
        <v>12994.699999999997</v>
      </c>
      <c r="AH121" s="543" t="s">
        <v>3634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3630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2710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3641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3630</v>
      </c>
      <c r="EU121" s="241">
        <v>426.7</v>
      </c>
      <c r="EV121" s="512">
        <v>3</v>
      </c>
      <c r="EX121" s="516" t="s">
        <v>3619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3637</v>
      </c>
      <c r="FM121" s="246">
        <v>584.9</v>
      </c>
      <c r="FN121" s="56">
        <v>1</v>
      </c>
      <c r="FP121" s="516" t="s">
        <v>2727</v>
      </c>
      <c r="FS121" s="241">
        <v>135.9</v>
      </c>
      <c r="FT121" s="512">
        <v>3</v>
      </c>
      <c r="FV121" s="516" t="s">
        <v>3619</v>
      </c>
      <c r="FY121" s="246">
        <v>435.5</v>
      </c>
      <c r="FZ121" s="56">
        <v>1</v>
      </c>
      <c r="GB121" s="516" t="s">
        <v>2715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2732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4034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3630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2715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3641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2717</v>
      </c>
      <c r="BI123" s="241">
        <v>448.20000000000005</v>
      </c>
      <c r="BJ123" s="512">
        <v>0</v>
      </c>
      <c r="BL123" s="516" t="s">
        <v>3638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3634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3637</v>
      </c>
      <c r="CM123" s="241">
        <v>348</v>
      </c>
      <c r="CN123" s="512">
        <v>0</v>
      </c>
      <c r="CP123" s="516" t="s">
        <v>2727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3630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2708</v>
      </c>
      <c r="EG123" s="389"/>
      <c r="EH123" s="389"/>
      <c r="EI123" s="246">
        <v>315</v>
      </c>
      <c r="EJ123" s="56">
        <v>0</v>
      </c>
      <c r="EK123" s="389"/>
      <c r="EL123" s="516" t="s">
        <v>3641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3637</v>
      </c>
      <c r="FG123" s="241">
        <v>379.20000000000005</v>
      </c>
      <c r="FH123" s="512">
        <v>2</v>
      </c>
      <c r="FJ123" s="516" t="s">
        <v>2727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2717</v>
      </c>
      <c r="GE123" s="241">
        <v>286</v>
      </c>
      <c r="GF123" s="512">
        <v>0</v>
      </c>
      <c r="GH123" s="516" t="s">
        <v>2715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3641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2710</v>
      </c>
      <c r="J124" s="241">
        <f>'Punten per wedstrijd'!M271</f>
        <v>354.8</v>
      </c>
      <c r="K124" s="512">
        <v>0</v>
      </c>
      <c r="M124" s="478" t="s">
        <v>2727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3001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3630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2732</v>
      </c>
      <c r="BI124" s="241">
        <v>840.49999999999989</v>
      </c>
      <c r="BJ124" s="512">
        <v>3</v>
      </c>
      <c r="BL124" s="516" t="s">
        <v>3641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2727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2708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3640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2732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3640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3637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3985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2732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3641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3630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3640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3640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3640</v>
      </c>
      <c r="DK126" s="246">
        <v>43.5</v>
      </c>
      <c r="DL126" s="56">
        <v>3</v>
      </c>
      <c r="DN126" s="516" t="s">
        <v>2715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2715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3634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3634</v>
      </c>
      <c r="FM126" s="246">
        <v>551.79999999999995</v>
      </c>
      <c r="FN126" s="56">
        <v>3</v>
      </c>
      <c r="FP126" s="516" t="s">
        <v>2708</v>
      </c>
      <c r="FS126" s="241">
        <v>129.30000000000001</v>
      </c>
      <c r="FT126" s="512">
        <v>1</v>
      </c>
      <c r="FV126" s="516" t="s">
        <v>3634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3634</v>
      </c>
      <c r="GU126" s="389"/>
      <c r="GV126" s="389"/>
      <c r="GW126" s="246">
        <v>49.3</v>
      </c>
      <c r="GX126" s="56">
        <v>0</v>
      </c>
      <c r="GZ126" s="516" t="s">
        <v>3637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3638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3619</v>
      </c>
      <c r="P127" s="241">
        <f>'Punten per wedstrijd'!S27</f>
        <v>0</v>
      </c>
      <c r="Q127" s="512">
        <v>0</v>
      </c>
      <c r="S127" s="478" t="s">
        <v>2708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3023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2708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3637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3637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2715</v>
      </c>
      <c r="EG127" s="389"/>
      <c r="EH127" s="389"/>
      <c r="EI127" s="246">
        <v>390.7</v>
      </c>
      <c r="EJ127" s="56">
        <v>1</v>
      </c>
      <c r="EK127" s="389"/>
      <c r="EL127" s="516" t="s">
        <v>2717</v>
      </c>
      <c r="EM127" s="389"/>
      <c r="EN127" s="389"/>
      <c r="EO127" s="246">
        <v>604.1</v>
      </c>
      <c r="EP127" s="56">
        <v>3</v>
      </c>
      <c r="ER127" s="516" t="s">
        <v>3634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2710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3641</v>
      </c>
      <c r="GO127" s="389"/>
      <c r="GP127" s="389"/>
      <c r="GQ127" s="241">
        <v>59.000000000000007</v>
      </c>
      <c r="GR127" s="512">
        <v>0</v>
      </c>
      <c r="GS127" s="389"/>
      <c r="GT127" s="516" t="s">
        <v>3640</v>
      </c>
      <c r="GU127" s="389"/>
      <c r="GV127" s="389"/>
      <c r="GW127" s="246">
        <v>134.80000000000001</v>
      </c>
      <c r="GX127" s="56">
        <v>3</v>
      </c>
      <c r="GZ127" s="516" t="s">
        <v>3634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4031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3641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4052</v>
      </c>
      <c r="AD129" s="521">
        <f>$AR$444</f>
        <v>42</v>
      </c>
      <c r="AE129" s="550">
        <f>$E$444</f>
        <v>11343.4</v>
      </c>
      <c r="AH129" s="543" t="s">
        <v>2717</v>
      </c>
      <c r="AI129" s="389"/>
      <c r="AJ129" s="389"/>
      <c r="AK129" s="241">
        <v>200.79999999999998</v>
      </c>
      <c r="AL129" s="512">
        <v>0</v>
      </c>
      <c r="AN129" s="514" t="s">
        <v>2732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2732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2732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2717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3634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2717</v>
      </c>
      <c r="DU129" s="389"/>
      <c r="DV129" s="389"/>
      <c r="DW129" s="241">
        <v>164.1</v>
      </c>
      <c r="DX129" s="512">
        <v>0</v>
      </c>
      <c r="DY129" s="389"/>
      <c r="DZ129" s="516" t="s">
        <v>2727</v>
      </c>
      <c r="EA129" s="389"/>
      <c r="EB129" s="389"/>
      <c r="EC129" s="246">
        <v>67.5</v>
      </c>
      <c r="ED129" s="56">
        <v>1</v>
      </c>
      <c r="EE129" s="389"/>
      <c r="EF129" s="516" t="s">
        <v>2732</v>
      </c>
      <c r="EG129" s="389"/>
      <c r="EH129" s="389"/>
      <c r="EI129" s="246">
        <v>393.3</v>
      </c>
      <c r="EJ129" s="56">
        <v>3</v>
      </c>
      <c r="EK129" s="389"/>
      <c r="EL129" s="516" t="s">
        <v>2727</v>
      </c>
      <c r="EM129" s="389"/>
      <c r="EN129" s="389"/>
      <c r="EO129" s="246">
        <v>229.1</v>
      </c>
      <c r="EP129" s="56">
        <v>2</v>
      </c>
      <c r="ER129" s="516" t="s">
        <v>3619</v>
      </c>
      <c r="EU129" s="241">
        <v>447.09999999999997</v>
      </c>
      <c r="EV129" s="512">
        <v>3</v>
      </c>
      <c r="EX129" s="516" t="s">
        <v>2710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3619</v>
      </c>
      <c r="HA129" s="389"/>
      <c r="HB129" s="389"/>
      <c r="HC129" s="241">
        <v>2973.6</v>
      </c>
      <c r="HD129" s="512">
        <v>3</v>
      </c>
      <c r="HF129" s="478" t="s">
        <v>2715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3641</v>
      </c>
      <c r="P130" s="241">
        <f>'Punten per wedstrijd'!S127</f>
        <v>0</v>
      </c>
      <c r="Q130" s="512">
        <v>0</v>
      </c>
      <c r="Y130" s="515" t="s">
        <v>157</v>
      </c>
      <c r="Z130" s="553" t="s">
        <v>3981</v>
      </c>
      <c r="AD130" s="521">
        <f>$AR$326</f>
        <v>42</v>
      </c>
      <c r="AE130" s="550">
        <f>$E$326</f>
        <v>10598.2</v>
      </c>
      <c r="AH130" s="543" t="s">
        <v>3640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2715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3640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2715</v>
      </c>
      <c r="CS130" s="241">
        <v>407.3</v>
      </c>
      <c r="CT130" s="512">
        <v>3</v>
      </c>
      <c r="CV130" s="516" t="s">
        <v>3641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2715</v>
      </c>
      <c r="DK130" s="246">
        <v>21</v>
      </c>
      <c r="DL130" s="56">
        <v>3</v>
      </c>
      <c r="DN130" s="516" t="s">
        <v>3640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2708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2708</v>
      </c>
      <c r="FA130" s="246">
        <v>557</v>
      </c>
      <c r="FB130" s="56">
        <v>1</v>
      </c>
      <c r="FD130" s="516" t="s">
        <v>2715</v>
      </c>
      <c r="FG130" s="241">
        <v>285.90000000000003</v>
      </c>
      <c r="FH130" s="512">
        <v>0</v>
      </c>
      <c r="FJ130" s="516" t="s">
        <v>2717</v>
      </c>
      <c r="FM130" s="246">
        <v>478.2</v>
      </c>
      <c r="FN130" s="56">
        <v>3</v>
      </c>
      <c r="FP130" s="516" t="s">
        <v>2715</v>
      </c>
      <c r="FS130" s="241">
        <v>50.4</v>
      </c>
      <c r="FT130" s="512">
        <v>0</v>
      </c>
      <c r="FV130" s="516" t="s">
        <v>3630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2717</v>
      </c>
      <c r="GK130" s="246">
        <v>485.85</v>
      </c>
      <c r="GL130" s="56">
        <v>3</v>
      </c>
      <c r="GN130" s="516" t="s">
        <v>3634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3638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3022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4037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3640</v>
      </c>
      <c r="AQ132" s="241">
        <v>384.5</v>
      </c>
      <c r="AR132" s="512">
        <v>3</v>
      </c>
      <c r="AT132" s="516" t="s">
        <v>2708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2727</v>
      </c>
      <c r="BI132" s="241">
        <v>335.4</v>
      </c>
      <c r="BJ132" s="512">
        <v>1</v>
      </c>
      <c r="BL132" s="516" t="s">
        <v>2717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3619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3640</v>
      </c>
      <c r="FG132" s="241">
        <v>454.09999999999997</v>
      </c>
      <c r="FH132" s="512">
        <v>3</v>
      </c>
      <c r="FJ132" s="516" t="s">
        <v>2715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2732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3641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4044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2717</v>
      </c>
      <c r="BC133" s="241">
        <v>59.599999999999994</v>
      </c>
      <c r="BD133" s="512">
        <v>3</v>
      </c>
      <c r="BF133" s="516" t="s">
        <v>2715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2732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3640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2708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2710</v>
      </c>
      <c r="GO133" s="389"/>
      <c r="GP133" s="389"/>
      <c r="GQ133" s="241">
        <v>201</v>
      </c>
      <c r="GR133" s="512">
        <v>0</v>
      </c>
      <c r="GT133" s="516" t="s">
        <v>3630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2727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2727</v>
      </c>
      <c r="BU135" s="241">
        <v>4.4000000000000004</v>
      </c>
      <c r="BV135" s="512">
        <v>0</v>
      </c>
      <c r="BX135" s="516" t="s">
        <v>2715</v>
      </c>
      <c r="CA135" s="241">
        <v>265.3</v>
      </c>
      <c r="CB135" s="512">
        <v>3</v>
      </c>
      <c r="CD135" s="516" t="s">
        <v>3641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3637</v>
      </c>
      <c r="CS135" s="241">
        <v>362.4</v>
      </c>
      <c r="CT135" s="512">
        <v>0</v>
      </c>
      <c r="CV135" s="516" t="s">
        <v>3619</v>
      </c>
      <c r="CY135" s="246">
        <v>728.4</v>
      </c>
      <c r="CZ135" s="56">
        <v>0</v>
      </c>
      <c r="DB135" s="516" t="s">
        <v>3619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2710</v>
      </c>
      <c r="DQ135" s="246">
        <v>620.79999999999995</v>
      </c>
      <c r="DR135" s="56">
        <v>2</v>
      </c>
      <c r="DT135" s="516" t="s">
        <v>2708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3641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3619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2732</v>
      </c>
      <c r="GE135" s="241">
        <v>251.20000000000002</v>
      </c>
      <c r="GF135" s="512">
        <v>0</v>
      </c>
      <c r="GH135" s="516" t="s">
        <v>3634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3988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3640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3619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3638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3619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3641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2727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3638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2727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2717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2708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3630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4055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4014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3619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3637</v>
      </c>
      <c r="BC138" s="241">
        <v>106.6</v>
      </c>
      <c r="BD138" s="512">
        <v>3</v>
      </c>
      <c r="BF138" s="516" t="s">
        <v>3630</v>
      </c>
      <c r="BI138" s="241">
        <v>534.05000000000007</v>
      </c>
      <c r="BJ138" s="512">
        <v>1</v>
      </c>
      <c r="BL138" s="516" t="s">
        <v>3634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2715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3637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3640</v>
      </c>
      <c r="DU138" s="389"/>
      <c r="DV138" s="389"/>
      <c r="DW138" s="241">
        <v>80.2</v>
      </c>
      <c r="DX138" s="512">
        <v>0</v>
      </c>
      <c r="DY138" s="389"/>
      <c r="DZ138" s="516" t="s">
        <v>3630</v>
      </c>
      <c r="EA138" s="389"/>
      <c r="EB138" s="389"/>
      <c r="EC138" s="246">
        <v>253.5</v>
      </c>
      <c r="ED138" s="56">
        <v>0</v>
      </c>
      <c r="EE138" s="389"/>
      <c r="EF138" s="516" t="s">
        <v>3637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2708</v>
      </c>
      <c r="FG138" s="241">
        <v>606.19999999999993</v>
      </c>
      <c r="FH138" s="512">
        <v>3</v>
      </c>
      <c r="FJ138" s="516" t="s">
        <v>2710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3641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2715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3638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2732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2710</v>
      </c>
      <c r="CA139" s="241">
        <v>226</v>
      </c>
      <c r="CB139" s="512">
        <v>1</v>
      </c>
      <c r="CD139" s="516" t="s">
        <v>3619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2732</v>
      </c>
      <c r="CS139" s="241">
        <v>579.4</v>
      </c>
      <c r="CT139" s="512">
        <v>3</v>
      </c>
      <c r="CV139" s="516" t="s">
        <v>2727</v>
      </c>
      <c r="CY139" s="246">
        <v>742.5</v>
      </c>
      <c r="CZ139" s="56">
        <v>1</v>
      </c>
      <c r="DB139" s="516" t="s">
        <v>2732</v>
      </c>
      <c r="DE139" s="241">
        <v>23</v>
      </c>
      <c r="DF139" s="512">
        <v>3</v>
      </c>
      <c r="DH139" s="516" t="s">
        <v>2727</v>
      </c>
      <c r="DK139" s="246">
        <v>0</v>
      </c>
      <c r="DL139" s="56">
        <v>1</v>
      </c>
      <c r="DN139" s="516" t="s">
        <v>3619</v>
      </c>
      <c r="DQ139" s="246">
        <v>659.45</v>
      </c>
      <c r="DR139" s="56">
        <v>3</v>
      </c>
      <c r="DT139" s="516" t="s">
        <v>3630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3637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3638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2732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3619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2715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2710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3641</v>
      </c>
      <c r="FM141" s="246">
        <v>520.4</v>
      </c>
      <c r="FN141" s="56">
        <v>1</v>
      </c>
      <c r="FP141" s="516" t="s">
        <v>3640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3637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3640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2727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2708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3634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3634</v>
      </c>
      <c r="CS142" s="241">
        <v>329.2</v>
      </c>
      <c r="CT142" s="512">
        <v>3</v>
      </c>
      <c r="CV142" s="516" t="s">
        <v>3630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2708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3641</v>
      </c>
      <c r="FG142" s="241">
        <v>151.4</v>
      </c>
      <c r="FH142" s="512">
        <v>0</v>
      </c>
      <c r="FJ142" s="516" t="s">
        <v>2732</v>
      </c>
      <c r="FM142" s="246">
        <v>574.20000000000005</v>
      </c>
      <c r="FN142" s="56">
        <v>2</v>
      </c>
      <c r="FP142" s="516" t="s">
        <v>2710</v>
      </c>
      <c r="FS142" s="241">
        <v>164.5</v>
      </c>
      <c r="FT142" s="512">
        <v>3</v>
      </c>
      <c r="FV142" s="516" t="s">
        <v>2732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3640</v>
      </c>
      <c r="GK142" s="246">
        <v>484.2</v>
      </c>
      <c r="GL142" s="56">
        <v>3</v>
      </c>
      <c r="GN142" s="516" t="s">
        <v>3638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3641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2715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3634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2708</v>
      </c>
      <c r="CG144" s="241">
        <v>97</v>
      </c>
      <c r="CH144" s="512">
        <v>3</v>
      </c>
      <c r="CJ144" s="516" t="s">
        <v>3619</v>
      </c>
      <c r="CM144" s="241">
        <v>365.20000000000005</v>
      </c>
      <c r="CN144" s="512">
        <v>3</v>
      </c>
      <c r="CP144" s="516" t="s">
        <v>3630</v>
      </c>
      <c r="CS144" s="241">
        <v>267.79999999999995</v>
      </c>
      <c r="CT144" s="512">
        <v>3</v>
      </c>
      <c r="CV144" s="516" t="s">
        <v>3634</v>
      </c>
      <c r="CY144" s="246">
        <v>222.1</v>
      </c>
      <c r="CZ144" s="56">
        <v>0</v>
      </c>
      <c r="DB144" s="516" t="s">
        <v>2710</v>
      </c>
      <c r="DE144" s="241">
        <v>0</v>
      </c>
      <c r="DF144" s="512">
        <v>1</v>
      </c>
      <c r="DH144" s="516" t="s">
        <v>2708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3640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2727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3641</v>
      </c>
      <c r="GK144" s="246">
        <v>544.5</v>
      </c>
      <c r="GL144" s="56">
        <v>1</v>
      </c>
      <c r="GN144" s="516" t="s">
        <v>3619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3619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3634</v>
      </c>
      <c r="AW145" s="525">
        <v>52.899999999999991</v>
      </c>
      <c r="AX145" s="512">
        <v>0</v>
      </c>
      <c r="AZ145" s="516" t="s">
        <v>3630</v>
      </c>
      <c r="BC145" s="241">
        <v>100.60000000000001</v>
      </c>
      <c r="BD145" s="512">
        <v>3</v>
      </c>
      <c r="BF145" s="516" t="s">
        <v>2710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3637</v>
      </c>
      <c r="BU145" s="241">
        <v>94.3</v>
      </c>
      <c r="BV145" s="512">
        <v>3</v>
      </c>
      <c r="BX145" s="516" t="s">
        <v>2708</v>
      </c>
      <c r="CA145" s="241">
        <v>277</v>
      </c>
      <c r="CB145" s="512">
        <v>2</v>
      </c>
      <c r="CD145" s="516" t="s">
        <v>2732</v>
      </c>
      <c r="CG145" s="241">
        <v>16.5</v>
      </c>
      <c r="CH145" s="512">
        <v>0</v>
      </c>
      <c r="CJ145" s="516" t="s">
        <v>3640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2710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2717</v>
      </c>
      <c r="DQ145" s="246">
        <v>665</v>
      </c>
      <c r="DR145" s="56">
        <v>3</v>
      </c>
      <c r="DT145" s="516" t="s">
        <v>2727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3630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3630</v>
      </c>
      <c r="GK145" s="246">
        <v>652.20000000000005</v>
      </c>
      <c r="GL145" s="56">
        <v>2</v>
      </c>
      <c r="GN145" s="516" t="s">
        <v>2715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2732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3637</v>
      </c>
      <c r="AQ147" s="241">
        <v>128.9</v>
      </c>
      <c r="AR147" s="512">
        <v>0</v>
      </c>
      <c r="AT147" s="516" t="s">
        <v>3630</v>
      </c>
      <c r="AW147" s="525">
        <v>151.6</v>
      </c>
      <c r="AX147" s="512">
        <v>3</v>
      </c>
      <c r="AZ147" s="516" t="s">
        <v>2715</v>
      </c>
      <c r="BC147" s="241">
        <v>130.4</v>
      </c>
      <c r="BD147" s="512">
        <v>3</v>
      </c>
      <c r="BF147" s="516" t="s">
        <v>2708</v>
      </c>
      <c r="BI147" s="241">
        <v>475.85</v>
      </c>
      <c r="BJ147" s="512">
        <v>0</v>
      </c>
      <c r="BL147" s="516" t="s">
        <v>3640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3640</v>
      </c>
      <c r="CA147" s="241">
        <v>183.6</v>
      </c>
      <c r="CB147" s="512">
        <v>0</v>
      </c>
      <c r="CD147" s="516" t="s">
        <v>2710</v>
      </c>
      <c r="CG147" s="241">
        <v>128.19999999999999</v>
      </c>
      <c r="CH147" s="512">
        <v>3</v>
      </c>
      <c r="CJ147" s="516" t="s">
        <v>3638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2717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3637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3630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2708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2727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3637</v>
      </c>
      <c r="AI148" s="389"/>
      <c r="AJ148" s="389"/>
      <c r="AK148" s="241">
        <v>75.600000000000009</v>
      </c>
      <c r="AL148" s="512">
        <v>0</v>
      </c>
      <c r="AN148" s="514" t="s">
        <v>2717</v>
      </c>
      <c r="AQ148" s="241">
        <v>283.05</v>
      </c>
      <c r="AR148" s="512">
        <v>3</v>
      </c>
      <c r="AT148" s="516" t="s">
        <v>3638</v>
      </c>
      <c r="AW148" s="525">
        <v>84.8</v>
      </c>
      <c r="AX148" s="512">
        <v>0</v>
      </c>
      <c r="AZ148" s="516" t="s">
        <v>3641</v>
      </c>
      <c r="BC148" s="241">
        <v>95.6</v>
      </c>
      <c r="BD148" s="512">
        <v>0</v>
      </c>
      <c r="BF148" s="516" t="s">
        <v>3640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2732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2715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2710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3634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2708</v>
      </c>
      <c r="EM148" s="389"/>
      <c r="EN148" s="389"/>
      <c r="EO148" s="246">
        <v>144</v>
      </c>
      <c r="EP148" s="56">
        <v>2</v>
      </c>
      <c r="ER148" s="516" t="s">
        <v>3641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3634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2727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3640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2710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3641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3641</v>
      </c>
      <c r="DQ150" s="246">
        <v>271.25</v>
      </c>
      <c r="DR150" s="56">
        <v>0</v>
      </c>
      <c r="DT150" s="516" t="s">
        <v>2732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3638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2715</v>
      </c>
      <c r="FA150" s="246">
        <v>517.9</v>
      </c>
      <c r="FB150" s="56">
        <v>2</v>
      </c>
      <c r="FD150" s="516" t="s">
        <v>2732</v>
      </c>
      <c r="FG150" s="241">
        <v>198.99999999999997</v>
      </c>
      <c r="FH150" s="512">
        <v>0</v>
      </c>
      <c r="FJ150" s="516" t="s">
        <v>3630</v>
      </c>
      <c r="FM150" s="246">
        <v>495.79999999999995</v>
      </c>
      <c r="FN150" s="56">
        <v>0</v>
      </c>
      <c r="FP150" s="516" t="s">
        <v>3619</v>
      </c>
      <c r="FS150" s="241">
        <v>102.5</v>
      </c>
      <c r="FT150" s="512">
        <v>3</v>
      </c>
      <c r="FV150" s="516" t="s">
        <v>2715</v>
      </c>
      <c r="FY150" s="246">
        <v>284.3</v>
      </c>
      <c r="FZ150" s="56">
        <v>0</v>
      </c>
      <c r="GB150" s="516" t="s">
        <v>3630</v>
      </c>
      <c r="GE150" s="241">
        <v>385.10000000000008</v>
      </c>
      <c r="GF150" s="512">
        <v>0</v>
      </c>
      <c r="GH150" s="516" t="s">
        <v>2727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2717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2710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3637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3638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2717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2715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3641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2710</v>
      </c>
      <c r="EG151" s="389"/>
      <c r="EH151" s="389"/>
      <c r="EI151" s="246">
        <v>464.1</v>
      </c>
      <c r="EJ151" s="56">
        <v>3</v>
      </c>
      <c r="EK151" s="389"/>
      <c r="EL151" s="516" t="s">
        <v>2732</v>
      </c>
      <c r="EM151" s="389"/>
      <c r="EN151" s="389"/>
      <c r="EO151" s="246">
        <v>240.1</v>
      </c>
      <c r="EP151" s="56">
        <v>1</v>
      </c>
      <c r="ER151" s="516" t="s">
        <v>2710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2708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2710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2710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2715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2708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2710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3638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2727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2727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3641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3641</v>
      </c>
      <c r="CM154" s="241">
        <v>458.7</v>
      </c>
      <c r="CN154" s="512">
        <v>2</v>
      </c>
      <c r="CP154" s="516" t="s">
        <v>3638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3638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2715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3638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3640</v>
      </c>
      <c r="FM154" s="246">
        <v>461.2</v>
      </c>
      <c r="FN154" s="56">
        <v>1</v>
      </c>
      <c r="FP154" s="516" t="s">
        <v>3641</v>
      </c>
      <c r="FS154" s="241">
        <v>88.5</v>
      </c>
      <c r="FT154" s="512">
        <v>0</v>
      </c>
      <c r="FV154" s="516" t="s">
        <v>3637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3637</v>
      </c>
      <c r="GU154" s="389"/>
      <c r="GV154" s="389"/>
      <c r="GW154" s="246">
        <v>0</v>
      </c>
      <c r="GX154" s="56">
        <v>0</v>
      </c>
      <c r="GZ154" s="516" t="s">
        <v>2717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4180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4180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3300</v>
      </c>
      <c r="B159" s="506"/>
      <c r="C159" s="506"/>
      <c r="M159" s="509" t="s">
        <v>4179</v>
      </c>
      <c r="Y159" s="507" t="s">
        <v>5161</v>
      </c>
      <c r="Z159" s="506"/>
      <c r="AA159" s="506"/>
      <c r="AB159" s="506"/>
      <c r="AC159" s="506"/>
      <c r="AD159" s="511" t="s">
        <v>150</v>
      </c>
      <c r="AE159" s="497" t="s">
        <v>3027</v>
      </c>
      <c r="AH159" s="509" t="s">
        <v>4168</v>
      </c>
      <c r="AL159" s="510"/>
      <c r="AN159" s="505" t="s">
        <v>4169</v>
      </c>
      <c r="AT159" s="509" t="s">
        <v>4170</v>
      </c>
      <c r="AU159" s="506"/>
      <c r="AV159" s="506"/>
      <c r="AZ159" s="509" t="s">
        <v>4171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4172</v>
      </c>
      <c r="BM159" s="506"/>
      <c r="BN159" s="506"/>
      <c r="BO159" s="506"/>
      <c r="BP159" s="506"/>
      <c r="BQ159" s="506"/>
      <c r="BR159" s="509" t="s">
        <v>4173</v>
      </c>
      <c r="BS159" s="506"/>
      <c r="BX159" s="509" t="s">
        <v>3024</v>
      </c>
      <c r="BY159" s="506"/>
      <c r="BZ159" s="506"/>
      <c r="CD159" s="509" t="s">
        <v>4455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3025</v>
      </c>
      <c r="DB159" s="509" t="s">
        <v>4174</v>
      </c>
      <c r="DC159" s="506"/>
      <c r="DD159" s="506"/>
      <c r="DH159" s="509" t="s">
        <v>4175</v>
      </c>
      <c r="DN159" s="509" t="s">
        <v>188</v>
      </c>
      <c r="DT159" s="509" t="s">
        <v>4176</v>
      </c>
      <c r="DU159" s="506"/>
      <c r="DV159" s="506"/>
      <c r="DZ159" s="509" t="s">
        <v>3026</v>
      </c>
      <c r="EF159" s="509" t="s">
        <v>2265</v>
      </c>
      <c r="EL159" s="509" t="s">
        <v>190</v>
      </c>
      <c r="ER159" s="509" t="s">
        <v>3163</v>
      </c>
      <c r="ES159" s="506"/>
      <c r="ET159" s="506"/>
      <c r="EX159" s="509" t="s">
        <v>3164</v>
      </c>
      <c r="FD159" s="509" t="s">
        <v>4177</v>
      </c>
      <c r="FE159" s="506"/>
      <c r="FF159" s="506"/>
      <c r="FJ159" s="509" t="s">
        <v>193</v>
      </c>
      <c r="FP159" s="509" t="s">
        <v>3207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3165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4178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3636</v>
      </c>
      <c r="P160" s="28">
        <f>'Punten per wedstrijd'!S103</f>
        <v>222.6</v>
      </c>
      <c r="Q160" s="56">
        <v>1</v>
      </c>
      <c r="S160" s="478" t="s">
        <v>2709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2709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2709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3633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2709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3633</v>
      </c>
      <c r="EU160" s="246">
        <v>377.00000000000006</v>
      </c>
      <c r="EV160" s="56">
        <v>1</v>
      </c>
      <c r="EX160" s="516" t="s">
        <v>3636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3649</v>
      </c>
      <c r="FS160" s="246">
        <v>152.6</v>
      </c>
      <c r="FT160" s="56">
        <v>0</v>
      </c>
      <c r="FV160" s="516" t="s">
        <v>2712</v>
      </c>
      <c r="FY160" s="246">
        <v>612.69999999999993</v>
      </c>
      <c r="FZ160" s="56">
        <v>3</v>
      </c>
      <c r="GB160" s="516" t="s">
        <v>3635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3649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4032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3633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2712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2725</v>
      </c>
      <c r="DK161" s="246">
        <v>0</v>
      </c>
      <c r="DL161" s="56">
        <v>0</v>
      </c>
      <c r="DN161" s="516" t="s">
        <v>2709</v>
      </c>
      <c r="DQ161" s="246">
        <v>418.95000000000005</v>
      </c>
      <c r="DR161" s="56">
        <v>3</v>
      </c>
      <c r="DT161" s="516" t="s">
        <v>3636</v>
      </c>
      <c r="DW161" s="246">
        <v>277.7</v>
      </c>
      <c r="DX161" s="56">
        <v>1</v>
      </c>
      <c r="DZ161" s="516" t="s">
        <v>2725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2709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3639</v>
      </c>
      <c r="FM161" s="246">
        <v>450</v>
      </c>
      <c r="FN161" s="56">
        <v>3</v>
      </c>
      <c r="FP161" s="516" t="s">
        <v>2724</v>
      </c>
      <c r="FS161" s="246">
        <v>202.6</v>
      </c>
      <c r="FT161" s="56">
        <v>3</v>
      </c>
      <c r="FV161" s="516" t="s">
        <v>2733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3633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2712</v>
      </c>
      <c r="HC161" s="246">
        <v>3149.7</v>
      </c>
      <c r="HD161" s="56">
        <v>1</v>
      </c>
      <c r="HF161" s="478" t="s">
        <v>2733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3639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4011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3636</v>
      </c>
      <c r="BU163" s="246">
        <v>57.2</v>
      </c>
      <c r="BV163" s="56">
        <v>0</v>
      </c>
      <c r="BX163" s="516" t="s">
        <v>2725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3633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3639</v>
      </c>
      <c r="DQ163" s="246">
        <v>533.85</v>
      </c>
      <c r="DR163" s="56">
        <v>1</v>
      </c>
      <c r="DT163" s="516" t="s">
        <v>2733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2725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3649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2709</v>
      </c>
      <c r="GE163" s="246">
        <v>677.2</v>
      </c>
      <c r="GF163" s="56">
        <v>2</v>
      </c>
      <c r="GH163" s="516" t="s">
        <v>2728</v>
      </c>
      <c r="GK163" s="246">
        <v>491.5</v>
      </c>
      <c r="GL163" s="56">
        <v>3</v>
      </c>
      <c r="GN163" s="516" t="s">
        <v>2733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2709</v>
      </c>
      <c r="HC163" s="246">
        <v>1993.8999999999999</v>
      </c>
      <c r="HD163" s="56">
        <v>2</v>
      </c>
      <c r="HF163" s="478" t="s">
        <v>2712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2712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2724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3635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2728</v>
      </c>
      <c r="BI164" s="246">
        <v>791.3</v>
      </c>
      <c r="BJ164" s="56">
        <v>1</v>
      </c>
      <c r="BL164" s="516" t="s">
        <v>3649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3636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3633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2728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2709</v>
      </c>
      <c r="FY164" s="246">
        <v>589</v>
      </c>
      <c r="FZ164" s="56">
        <v>3</v>
      </c>
      <c r="GB164" s="516" t="s">
        <v>2728</v>
      </c>
      <c r="GE164" s="246">
        <v>631.9</v>
      </c>
      <c r="GF164" s="56">
        <v>1</v>
      </c>
      <c r="GH164" s="516" t="s">
        <v>2733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2724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2725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4063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3649</v>
      </c>
      <c r="D166" s="246">
        <f>'Punten per wedstrijd'!M180</f>
        <v>666.29999999999984</v>
      </c>
      <c r="E166" s="56">
        <v>2</v>
      </c>
      <c r="G166" s="478" t="s">
        <v>2725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3006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2724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2712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2709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3635</v>
      </c>
      <c r="DW166" s="246">
        <v>611.80000000000007</v>
      </c>
      <c r="DX166" s="56">
        <v>0</v>
      </c>
      <c r="DZ166" s="516" t="s">
        <v>3636</v>
      </c>
      <c r="EC166" s="246">
        <v>82.5</v>
      </c>
      <c r="ED166" s="56">
        <v>0</v>
      </c>
      <c r="EF166" s="516" t="s">
        <v>2733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2712</v>
      </c>
      <c r="FA166" s="246">
        <v>474</v>
      </c>
      <c r="FB166" s="56">
        <v>0</v>
      </c>
      <c r="FD166" s="516" t="s">
        <v>3635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2733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2733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3649</v>
      </c>
      <c r="V167" s="28">
        <f>'Punten per wedstrijd'!S40</f>
        <v>162.4</v>
      </c>
      <c r="W167" s="56">
        <v>1</v>
      </c>
      <c r="Y167" s="517" t="s">
        <v>12</v>
      </c>
      <c r="Z167" s="598" t="s">
        <v>4015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2733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3649</v>
      </c>
      <c r="CY167" s="246">
        <v>466.69999999999993</v>
      </c>
      <c r="CZ167" s="56">
        <v>3</v>
      </c>
      <c r="DB167" s="516" t="s">
        <v>2728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2733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2709</v>
      </c>
      <c r="GK167" s="246">
        <v>787.1</v>
      </c>
      <c r="GL167" s="56">
        <v>3</v>
      </c>
      <c r="GN167" s="516" t="s">
        <v>3636</v>
      </c>
      <c r="GQ167" s="246">
        <v>198.9</v>
      </c>
      <c r="GR167" s="56">
        <v>0</v>
      </c>
      <c r="GT167" s="516" t="s">
        <v>2709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2733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4001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2725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2728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2724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2724</v>
      </c>
      <c r="CS169" s="246">
        <v>580.9</v>
      </c>
      <c r="CT169" s="56">
        <v>2</v>
      </c>
      <c r="CV169" s="516" t="s">
        <v>2725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2724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3633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2733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2709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3639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4029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2712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2724</v>
      </c>
      <c r="DW170" s="246">
        <v>589.4</v>
      </c>
      <c r="DX170" s="56">
        <v>3</v>
      </c>
      <c r="DZ170" s="516" t="s">
        <v>3633</v>
      </c>
      <c r="EC170" s="246">
        <v>126.7</v>
      </c>
      <c r="ED170" s="56">
        <v>3</v>
      </c>
      <c r="EF170" s="516" t="s">
        <v>2712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2725</v>
      </c>
      <c r="FA170" s="246">
        <v>475.5</v>
      </c>
      <c r="FB170" s="56">
        <v>0</v>
      </c>
      <c r="FD170" s="516" t="s">
        <v>3636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2728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2712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2733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4038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2724</v>
      </c>
      <c r="D172" s="246">
        <f>'Punten per wedstrijd'!M242</f>
        <v>124.4</v>
      </c>
      <c r="E172" s="56">
        <v>0</v>
      </c>
      <c r="G172" s="478" t="s">
        <v>3635</v>
      </c>
      <c r="J172" s="246">
        <f>'Punten per wedstrijd'!M234</f>
        <v>495.59999999999997</v>
      </c>
      <c r="K172" s="56">
        <v>0</v>
      </c>
      <c r="M172" s="478" t="s">
        <v>2728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4045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3635</v>
      </c>
      <c r="AQ172" s="28">
        <v>579.4</v>
      </c>
      <c r="AR172" s="56">
        <v>3</v>
      </c>
      <c r="AT172" s="516" t="s">
        <v>2724</v>
      </c>
      <c r="AW172" s="246">
        <v>15.8</v>
      </c>
      <c r="AX172" s="56">
        <v>0</v>
      </c>
      <c r="AZ172" s="516" t="s">
        <v>3639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3635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2728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3639</v>
      </c>
      <c r="EI172" s="246">
        <v>269.3</v>
      </c>
      <c r="EJ172" s="56">
        <v>2</v>
      </c>
      <c r="EL172" s="516" t="s">
        <v>3649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3636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2725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4004</v>
      </c>
      <c r="AD173" s="521">
        <f>$AR$374</f>
        <v>53</v>
      </c>
      <c r="AE173" s="550">
        <f>$E$374</f>
        <v>11523.499999999998</v>
      </c>
      <c r="AH173" s="516" t="s">
        <v>3633</v>
      </c>
      <c r="AK173" s="28">
        <v>616.69999999999993</v>
      </c>
      <c r="AL173" s="56">
        <v>3</v>
      </c>
      <c r="AN173" s="516" t="s">
        <v>2709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3633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2725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2728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3633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3635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3633</v>
      </c>
      <c r="J175" s="246">
        <f>'Punten per wedstrijd'!M227</f>
        <v>496.1</v>
      </c>
      <c r="K175" s="56">
        <v>2</v>
      </c>
      <c r="M175" s="478" t="s">
        <v>2712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3003</v>
      </c>
      <c r="AD175" s="521">
        <f>$AR$450</f>
        <v>51</v>
      </c>
      <c r="AE175" s="550">
        <f>$E$450</f>
        <v>12879.550000000005</v>
      </c>
      <c r="AH175" s="516" t="s">
        <v>2724</v>
      </c>
      <c r="AK175" s="28">
        <v>79.900000000000006</v>
      </c>
      <c r="AL175" s="56">
        <v>0</v>
      </c>
      <c r="AN175" s="516" t="s">
        <v>3633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3635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3639</v>
      </c>
      <c r="CA175" s="246">
        <v>173.8</v>
      </c>
      <c r="CB175" s="56">
        <v>0</v>
      </c>
      <c r="CD175" s="516" t="s">
        <v>3636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3636</v>
      </c>
      <c r="DQ175" s="246">
        <v>382.5</v>
      </c>
      <c r="DR175" s="56">
        <v>2</v>
      </c>
      <c r="DT175" s="516" t="s">
        <v>3633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3635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2725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3636</v>
      </c>
      <c r="HI175" s="246">
        <v>947.2</v>
      </c>
      <c r="HJ175" s="56">
        <v>1</v>
      </c>
    </row>
    <row r="176" spans="1:218" ht="16.5">
      <c r="A176" s="478" t="s">
        <v>2728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3633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4008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2728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2712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2728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2712</v>
      </c>
      <c r="CG176" s="246">
        <v>52</v>
      </c>
      <c r="CH176" s="56">
        <v>2</v>
      </c>
      <c r="CJ176" s="516" t="s">
        <v>3636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2724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3636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2733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2725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3635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2724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4048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3011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3633</v>
      </c>
      <c r="BO178" s="246">
        <v>259.10000000000002</v>
      </c>
      <c r="BP178" s="56">
        <v>3</v>
      </c>
      <c r="BR178" s="516" t="s">
        <v>2733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2725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2733</v>
      </c>
      <c r="DK178" s="246">
        <v>66.5</v>
      </c>
      <c r="DL178" s="56">
        <v>2</v>
      </c>
      <c r="DN178" s="516" t="s">
        <v>3649</v>
      </c>
      <c r="DQ178" s="246">
        <v>255</v>
      </c>
      <c r="DR178" s="56">
        <v>0</v>
      </c>
      <c r="DT178" s="516" t="s">
        <v>2712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3633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2728</v>
      </c>
      <c r="FM178" s="246">
        <v>485.70000000000005</v>
      </c>
      <c r="FN178" s="56">
        <v>1</v>
      </c>
      <c r="FP178" s="516" t="s">
        <v>3633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2725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3635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2724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2733</v>
      </c>
      <c r="V179" s="28">
        <f>'Punten per wedstrijd'!S58</f>
        <v>66.8</v>
      </c>
      <c r="W179" s="56">
        <v>3</v>
      </c>
      <c r="Y179" s="515" t="s">
        <v>36</v>
      </c>
      <c r="Z179" s="548" t="s">
        <v>4023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2733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3639</v>
      </c>
      <c r="BU179" s="246">
        <v>6.5</v>
      </c>
      <c r="BV179" s="56">
        <v>3</v>
      </c>
      <c r="BX179" s="516" t="s">
        <v>3635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2724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3649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3649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3635</v>
      </c>
      <c r="GK179" s="246">
        <v>209.60000000000002</v>
      </c>
      <c r="GL179" s="56">
        <v>0</v>
      </c>
      <c r="GN179" s="516" t="s">
        <v>2712</v>
      </c>
      <c r="GQ179" s="246">
        <v>677.3</v>
      </c>
      <c r="GR179" s="56">
        <v>3</v>
      </c>
      <c r="GT179" s="516" t="s">
        <v>3649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2709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4061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3016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3635</v>
      </c>
      <c r="CS181" s="246">
        <v>358.20000000000005</v>
      </c>
      <c r="CT181" s="56">
        <v>2</v>
      </c>
      <c r="CV181" s="516" t="s">
        <v>3635</v>
      </c>
      <c r="CY181" s="246">
        <v>290.5</v>
      </c>
      <c r="CZ181" s="56">
        <v>0</v>
      </c>
      <c r="DB181" s="516" t="s">
        <v>2725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2709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3649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2709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2712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2725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3639</v>
      </c>
      <c r="AW182" s="246">
        <v>97</v>
      </c>
      <c r="AX182" s="56">
        <v>0</v>
      </c>
      <c r="AZ182" s="516" t="s">
        <v>2724</v>
      </c>
      <c r="BC182" s="246">
        <v>89</v>
      </c>
      <c r="BD182" s="56">
        <v>0</v>
      </c>
      <c r="BF182" s="516" t="s">
        <v>3635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3649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3633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3639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2728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2733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3633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2712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3635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4000</v>
      </c>
      <c r="AD184" s="521">
        <f>$AR$363</f>
        <v>42</v>
      </c>
      <c r="AE184" s="550">
        <f>$E$363</f>
        <v>12609.250000000002</v>
      </c>
      <c r="AH184" s="516" t="s">
        <v>2733</v>
      </c>
      <c r="AK184" s="28">
        <v>330.3</v>
      </c>
      <c r="AL184" s="56">
        <v>3</v>
      </c>
      <c r="AN184" s="516" t="s">
        <v>3639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2724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2724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3633</v>
      </c>
      <c r="GE184" s="246">
        <v>651.59999999999991</v>
      </c>
      <c r="GF184" s="56">
        <v>2</v>
      </c>
      <c r="GH184" s="516" t="s">
        <v>2724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2728</v>
      </c>
      <c r="HI184" s="246">
        <v>1073.0000000000002</v>
      </c>
      <c r="HJ184" s="56">
        <v>0</v>
      </c>
    </row>
    <row r="185" spans="1:218" ht="16.5">
      <c r="A185" s="478" t="s">
        <v>3636</v>
      </c>
      <c r="D185" s="246">
        <f>'Punten per wedstrijd'!M243</f>
        <v>156.6</v>
      </c>
      <c r="E185" s="56">
        <v>0</v>
      </c>
      <c r="M185" s="478" t="s">
        <v>3635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3999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2733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2712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4040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3008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2725</v>
      </c>
      <c r="AQ187" s="28">
        <v>306.5</v>
      </c>
      <c r="AR187" s="56">
        <v>3</v>
      </c>
      <c r="AT187" s="516" t="s">
        <v>2709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2733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3635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3635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3633</v>
      </c>
      <c r="CY187" s="246">
        <v>806.4</v>
      </c>
      <c r="CZ187" s="56">
        <v>3</v>
      </c>
      <c r="DB187" s="516" t="s">
        <v>3636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3636</v>
      </c>
      <c r="EO187" s="246">
        <v>148.30000000000001</v>
      </c>
      <c r="EP187" s="56">
        <v>3</v>
      </c>
      <c r="ER187" s="516" t="s">
        <v>2725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2712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2728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2724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3639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3993</v>
      </c>
      <c r="AD188" s="521">
        <f>$AR$352</f>
        <v>41</v>
      </c>
      <c r="AE188" s="550">
        <f>$E$352</f>
        <v>10423.450000000001</v>
      </c>
      <c r="AH188" s="516" t="s">
        <v>3636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2725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3639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3635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2724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2712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3639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3639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3649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3007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3636</v>
      </c>
      <c r="AW190" s="246">
        <v>135.30000000000001</v>
      </c>
      <c r="AX190" s="56">
        <v>0</v>
      </c>
      <c r="AZ190" s="516" t="s">
        <v>3633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2725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2712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2712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3639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2733</v>
      </c>
      <c r="FG190" s="246">
        <v>408.7</v>
      </c>
      <c r="FH190" s="56">
        <v>0</v>
      </c>
      <c r="FJ190" s="516" t="s">
        <v>3636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3636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2728</v>
      </c>
      <c r="GW190" s="246">
        <v>0</v>
      </c>
      <c r="GX190" s="56">
        <v>0</v>
      </c>
      <c r="GZ190" s="516" t="s">
        <v>3633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3636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2733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3635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2725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3633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2728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4035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4020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2733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3639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2709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2728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2725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3636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2712</v>
      </c>
      <c r="GW193" s="246">
        <v>0</v>
      </c>
      <c r="GX193" s="56">
        <v>1</v>
      </c>
      <c r="GZ193" s="516" t="s">
        <v>3649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2733</v>
      </c>
      <c r="AQ194" s="28">
        <v>331.7</v>
      </c>
      <c r="AR194" s="56">
        <v>3</v>
      </c>
      <c r="AT194" s="516" t="s">
        <v>3635</v>
      </c>
      <c r="AW194" s="246">
        <v>78.8</v>
      </c>
      <c r="AX194" s="56">
        <v>0</v>
      </c>
      <c r="AZ194" s="516" t="s">
        <v>2709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2709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3636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2733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3633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2709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3649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3636</v>
      </c>
      <c r="GE194" s="246">
        <v>451.29999999999995</v>
      </c>
      <c r="GF194" s="56">
        <v>0</v>
      </c>
      <c r="GH194" s="516" t="s">
        <v>3649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3649</v>
      </c>
      <c r="AW196" s="246">
        <v>99</v>
      </c>
      <c r="AX196" s="56">
        <v>0</v>
      </c>
      <c r="AZ196" s="516" t="s">
        <v>2728</v>
      </c>
      <c r="BC196" s="246">
        <v>104.1</v>
      </c>
      <c r="BD196" s="56">
        <v>3</v>
      </c>
      <c r="BF196" s="516" t="s">
        <v>3636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3633</v>
      </c>
      <c r="CA196" s="246">
        <v>356.4</v>
      </c>
      <c r="CB196" s="56">
        <v>2</v>
      </c>
      <c r="CD196" s="516" t="s">
        <v>3649</v>
      </c>
      <c r="CG196" s="246">
        <v>147.39999999999998</v>
      </c>
      <c r="CH196" s="56">
        <v>1</v>
      </c>
      <c r="CJ196" s="516" t="s">
        <v>2728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2728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2724</v>
      </c>
      <c r="EC196" s="246">
        <v>93.500000000000014</v>
      </c>
      <c r="ED196" s="56">
        <v>2</v>
      </c>
      <c r="EF196" s="516" t="s">
        <v>2728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2709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3635</v>
      </c>
      <c r="FS196" s="246">
        <v>108.8</v>
      </c>
      <c r="FT196" s="56">
        <v>0</v>
      </c>
      <c r="FV196" s="516" t="s">
        <v>2724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3649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2733</v>
      </c>
      <c r="CA197" s="246">
        <v>332</v>
      </c>
      <c r="CB197" s="56">
        <v>1</v>
      </c>
      <c r="CD197" s="516" t="s">
        <v>2709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2725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2728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3635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3635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3635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3633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2712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3649</v>
      </c>
      <c r="BU199" s="246">
        <v>64.7</v>
      </c>
      <c r="BV199" s="56">
        <v>2</v>
      </c>
      <c r="BX199" s="516" t="s">
        <v>2712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2733</v>
      </c>
      <c r="CM199" s="246">
        <v>277.39999999999998</v>
      </c>
      <c r="CN199" s="56">
        <v>0</v>
      </c>
      <c r="CP199" s="516" t="s">
        <v>3649</v>
      </c>
      <c r="CS199" s="246">
        <v>495.7</v>
      </c>
      <c r="CT199" s="56">
        <v>1</v>
      </c>
      <c r="CV199" s="516" t="s">
        <v>2709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3639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3635</v>
      </c>
      <c r="EI199" s="246">
        <v>153.6</v>
      </c>
      <c r="EJ199" s="56">
        <v>0</v>
      </c>
      <c r="EL199" s="516" t="s">
        <v>2712</v>
      </c>
      <c r="EO199" s="246">
        <v>276.60000000000002</v>
      </c>
      <c r="EP199" s="56">
        <v>2</v>
      </c>
      <c r="ER199" s="516" t="s">
        <v>2733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2709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2725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2725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3649</v>
      </c>
      <c r="AQ200" s="28">
        <v>311.20000000000005</v>
      </c>
      <c r="AR200" s="56">
        <v>1</v>
      </c>
      <c r="AT200" s="516" t="s">
        <v>3633</v>
      </c>
      <c r="AW200" s="246">
        <v>81.5</v>
      </c>
      <c r="AX200" s="56">
        <v>1</v>
      </c>
      <c r="AZ200" s="516" t="s">
        <v>3636</v>
      </c>
      <c r="BC200" s="246">
        <v>61</v>
      </c>
      <c r="BD200" s="56">
        <v>3</v>
      </c>
      <c r="BF200" s="516" t="s">
        <v>3639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3649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3649</v>
      </c>
      <c r="DK200" s="246">
        <v>56</v>
      </c>
      <c r="DL200" s="56">
        <v>3</v>
      </c>
      <c r="DN200" s="516" t="s">
        <v>2725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2728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2733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2724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2725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3639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2712</v>
      </c>
      <c r="BC202" s="246">
        <v>39</v>
      </c>
      <c r="BD202" s="56">
        <v>0</v>
      </c>
      <c r="BF202" s="516" t="s">
        <v>2709</v>
      </c>
      <c r="BI202" s="246">
        <v>696.45</v>
      </c>
      <c r="BJ202" s="56">
        <v>2</v>
      </c>
      <c r="BL202" s="516" t="s">
        <v>2712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2728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3639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2733</v>
      </c>
      <c r="CY202" s="246">
        <v>237.99999999999997</v>
      </c>
      <c r="CZ202" s="56">
        <v>0</v>
      </c>
      <c r="DB202" s="516" t="s">
        <v>3649</v>
      </c>
      <c r="DE202" s="246">
        <v>47</v>
      </c>
      <c r="DF202" s="56">
        <v>3</v>
      </c>
      <c r="DH202" s="516" t="s">
        <v>3635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3649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3633</v>
      </c>
      <c r="FG202" s="246">
        <v>554</v>
      </c>
      <c r="FH202" s="56">
        <v>3</v>
      </c>
      <c r="FJ202" s="516" t="s">
        <v>2724</v>
      </c>
      <c r="FM202" s="246">
        <v>857.5</v>
      </c>
      <c r="FN202" s="56">
        <v>3</v>
      </c>
      <c r="FP202" s="516" t="s">
        <v>3639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3649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3635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2712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2712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2725</v>
      </c>
      <c r="BI203" s="246">
        <v>619.94999999999993</v>
      </c>
      <c r="BJ203" s="56">
        <v>1</v>
      </c>
      <c r="BL203" s="516" t="s">
        <v>2724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2724</v>
      </c>
      <c r="CA203" s="246">
        <v>144</v>
      </c>
      <c r="CB203" s="56">
        <v>0</v>
      </c>
      <c r="CD203" s="516" t="s">
        <v>3639</v>
      </c>
      <c r="CG203" s="246">
        <v>164.2</v>
      </c>
      <c r="CH203" s="56">
        <v>3</v>
      </c>
      <c r="CJ203" s="516" t="s">
        <v>3635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3635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3639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3633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2724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3636</v>
      </c>
      <c r="FS203" s="246">
        <v>145.1</v>
      </c>
      <c r="FT203" s="56">
        <v>2</v>
      </c>
      <c r="FV203" s="516" t="s">
        <v>3649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2725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2728</v>
      </c>
      <c r="HC203" s="246">
        <v>2990.1</v>
      </c>
      <c r="HD203" s="56">
        <v>3</v>
      </c>
      <c r="HF203" s="478" t="s">
        <v>3633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2728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3649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2709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3636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2724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2725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2728</v>
      </c>
      <c r="EU205" s="246">
        <v>245.79999999999998</v>
      </c>
      <c r="EV205" s="56">
        <v>2</v>
      </c>
      <c r="EX205" s="516" t="s">
        <v>2724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3639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3639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3639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2725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3636</v>
      </c>
      <c r="BO206" s="246">
        <v>103.1</v>
      </c>
      <c r="BP206" s="56">
        <v>0</v>
      </c>
      <c r="BR206" s="516" t="s">
        <v>2712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3633</v>
      </c>
      <c r="CG206" s="246">
        <v>104.3</v>
      </c>
      <c r="CH206" s="56">
        <v>2</v>
      </c>
      <c r="CJ206" s="516" t="s">
        <v>2724</v>
      </c>
      <c r="CM206" s="246">
        <v>487.3</v>
      </c>
      <c r="CN206" s="56">
        <v>3</v>
      </c>
      <c r="CP206" s="516" t="s">
        <v>2728</v>
      </c>
      <c r="CS206" s="246">
        <v>395.9</v>
      </c>
      <c r="CT206" s="56">
        <v>0</v>
      </c>
      <c r="CV206" s="516" t="s">
        <v>2724</v>
      </c>
      <c r="CY206" s="246">
        <v>775</v>
      </c>
      <c r="CZ206" s="56">
        <v>2</v>
      </c>
      <c r="DB206" s="516" t="s">
        <v>2709</v>
      </c>
      <c r="DE206" s="246">
        <v>42</v>
      </c>
      <c r="DF206" s="56">
        <v>1</v>
      </c>
      <c r="DH206" s="516" t="s">
        <v>3636</v>
      </c>
      <c r="DK206" s="246">
        <v>67.5</v>
      </c>
      <c r="DL206" s="56">
        <v>3</v>
      </c>
      <c r="DN206" s="516" t="s">
        <v>2712</v>
      </c>
      <c r="DQ206" s="246">
        <v>387.05</v>
      </c>
      <c r="DR206" s="56">
        <v>1</v>
      </c>
      <c r="DT206" s="516" t="s">
        <v>3649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3636</v>
      </c>
      <c r="EI206" s="246">
        <v>389.7</v>
      </c>
      <c r="EJ206" s="56">
        <v>0</v>
      </c>
      <c r="EL206" s="516" t="s">
        <v>3639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3639</v>
      </c>
      <c r="FA206" s="246">
        <v>493.5</v>
      </c>
      <c r="FB206" s="56">
        <v>0</v>
      </c>
      <c r="FD206" s="516" t="s">
        <v>2728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3649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3639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3639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3639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2709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2724</v>
      </c>
      <c r="AQ209" s="28">
        <v>280</v>
      </c>
      <c r="AR209" s="56">
        <v>2</v>
      </c>
      <c r="AT209" s="516" t="s">
        <v>2728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2709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2733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2712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2725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2709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2709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3639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3636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4180</v>
      </c>
      <c r="E213" s="256"/>
      <c r="F213" s="256"/>
      <c r="L213" s="256"/>
      <c r="V213" s="496"/>
      <c r="AH213" s="496" t="s">
        <v>4180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3300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4179</v>
      </c>
      <c r="Y214" s="507" t="s">
        <v>5161</v>
      </c>
      <c r="Z214" s="506"/>
      <c r="AA214" s="506"/>
      <c r="AB214" s="506"/>
      <c r="AC214" s="506"/>
      <c r="AD214" s="511" t="s">
        <v>150</v>
      </c>
      <c r="AE214" s="497" t="s">
        <v>3027</v>
      </c>
      <c r="AH214" s="509" t="s">
        <v>4168</v>
      </c>
      <c r="AL214" s="510"/>
      <c r="AN214" s="505" t="s">
        <v>4169</v>
      </c>
      <c r="AT214" s="509" t="s">
        <v>4170</v>
      </c>
      <c r="AU214" s="506"/>
      <c r="AV214"/>
      <c r="AW214" s="28"/>
      <c r="AX214" s="56"/>
      <c r="AZ214" s="509" t="s">
        <v>4171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4172</v>
      </c>
      <c r="BR214" s="509" t="s">
        <v>4173</v>
      </c>
      <c r="BX214" s="509" t="s">
        <v>3024</v>
      </c>
      <c r="BY214" s="506"/>
      <c r="BZ214"/>
      <c r="CA214" s="28"/>
      <c r="CB214" s="56"/>
      <c r="CC214"/>
      <c r="CD214" s="509" t="s">
        <v>4455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3025</v>
      </c>
      <c r="DB214" s="509" t="s">
        <v>4174</v>
      </c>
      <c r="DC214" s="506"/>
      <c r="DD214"/>
      <c r="DE214" s="28"/>
      <c r="DF214" s="56"/>
      <c r="DG214"/>
      <c r="DH214" s="509" t="s">
        <v>4175</v>
      </c>
      <c r="DN214" s="509" t="s">
        <v>188</v>
      </c>
      <c r="DT214" s="509" t="s">
        <v>4176</v>
      </c>
      <c r="DU214" s="506"/>
      <c r="DV214"/>
      <c r="DW214" s="28"/>
      <c r="DX214" s="56"/>
      <c r="DY214"/>
      <c r="DZ214" s="509" t="s">
        <v>3026</v>
      </c>
      <c r="EF214" s="509" t="s">
        <v>2265</v>
      </c>
      <c r="EL214" s="509" t="s">
        <v>190</v>
      </c>
      <c r="ER214" s="509" t="s">
        <v>3163</v>
      </c>
      <c r="ES214" s="506"/>
      <c r="ET214"/>
      <c r="EU214" s="28"/>
      <c r="EV214" s="56"/>
      <c r="EW214"/>
      <c r="EX214" s="509" t="s">
        <v>3164</v>
      </c>
      <c r="FD214" s="509" t="s">
        <v>4177</v>
      </c>
      <c r="FE214" s="506"/>
      <c r="FF214"/>
      <c r="FG214" s="28"/>
      <c r="FH214" s="56"/>
      <c r="FI214"/>
      <c r="FJ214" s="509" t="s">
        <v>193</v>
      </c>
      <c r="FP214" s="509" t="s">
        <v>3207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3165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4178</v>
      </c>
      <c r="HG214" s="506"/>
      <c r="HH214"/>
      <c r="HI214" s="28"/>
      <c r="HJ214" s="56"/>
    </row>
    <row r="215" spans="1:218" ht="16.5">
      <c r="A215" s="478" t="s">
        <v>3620</v>
      </c>
      <c r="D215" s="28">
        <f>'Punten per wedstrijd'!M177</f>
        <v>134.5</v>
      </c>
      <c r="E215" s="56">
        <v>0</v>
      </c>
      <c r="G215" s="478" t="s">
        <v>2719</v>
      </c>
      <c r="J215" s="28">
        <f>'Punten per wedstrijd'!M192</f>
        <v>755.80000000000007</v>
      </c>
      <c r="K215" s="56">
        <v>3</v>
      </c>
      <c r="M215" s="478" t="s">
        <v>2707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3021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3614</v>
      </c>
      <c r="AW215" s="28">
        <v>89.3</v>
      </c>
      <c r="AX215" s="56">
        <v>0</v>
      </c>
      <c r="AZ215" s="516" t="s">
        <v>2714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3679</v>
      </c>
      <c r="BU215" s="28">
        <v>23.1</v>
      </c>
      <c r="BV215" s="56">
        <v>0</v>
      </c>
      <c r="BX215" s="516" t="s">
        <v>2721</v>
      </c>
      <c r="CA215" s="28">
        <v>187.2</v>
      </c>
      <c r="CB215" s="56">
        <v>3</v>
      </c>
      <c r="CD215" s="516" t="s">
        <v>3614</v>
      </c>
      <c r="CG215" s="28">
        <v>142.5</v>
      </c>
      <c r="CH215" s="56">
        <v>3</v>
      </c>
      <c r="CJ215" s="516" t="s">
        <v>3624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2707</v>
      </c>
      <c r="CY215" s="28">
        <v>672.85</v>
      </c>
      <c r="CZ215" s="56">
        <v>3</v>
      </c>
      <c r="DB215" s="516" t="s">
        <v>3614</v>
      </c>
      <c r="DE215" s="28">
        <v>0</v>
      </c>
      <c r="DF215" s="56">
        <v>1</v>
      </c>
      <c r="DH215" s="516" t="s">
        <v>3622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3622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2707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3622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3624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3614</v>
      </c>
      <c r="GE215" s="28">
        <v>662.4</v>
      </c>
      <c r="GF215" s="56">
        <v>1</v>
      </c>
      <c r="GH215" s="516" t="s">
        <v>3632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3614</v>
      </c>
      <c r="HC215" s="28">
        <v>2011.6999999999998</v>
      </c>
      <c r="HD215" s="56">
        <v>2</v>
      </c>
      <c r="HF215" s="478" t="s">
        <v>2723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3628</v>
      </c>
      <c r="J216" s="28">
        <f>'Punten per wedstrijd'!M209</f>
        <v>390.7</v>
      </c>
      <c r="K216" s="56">
        <v>0</v>
      </c>
      <c r="M216" s="478" t="s">
        <v>3621</v>
      </c>
      <c r="P216" s="28">
        <f>'Punten per wedstrijd'!S43</f>
        <v>217.3</v>
      </c>
      <c r="Q216" s="56">
        <v>0</v>
      </c>
      <c r="S216" s="478" t="s">
        <v>2734</v>
      </c>
      <c r="V216" s="28">
        <f>'Punten per wedstrijd'!S92</f>
        <v>242</v>
      </c>
      <c r="W216" s="56">
        <v>1</v>
      </c>
      <c r="Y216" s="515" t="s">
        <v>2</v>
      </c>
      <c r="Z216" s="554" t="s">
        <v>3005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3623</v>
      </c>
      <c r="AK216" s="28">
        <v>478.7</v>
      </c>
      <c r="AL216" s="56">
        <v>2</v>
      </c>
      <c r="AN216" s="516" t="s">
        <v>3617</v>
      </c>
      <c r="AQ216" s="28">
        <v>63.9</v>
      </c>
      <c r="AR216" s="56">
        <v>0</v>
      </c>
      <c r="AT216" s="516" t="s">
        <v>2721</v>
      </c>
      <c r="AW216" s="28">
        <v>111.7</v>
      </c>
      <c r="AX216" s="56">
        <v>3</v>
      </c>
      <c r="AZ216" s="516" t="s">
        <v>3617</v>
      </c>
      <c r="BC216" s="28">
        <v>58.8</v>
      </c>
      <c r="BD216" s="56">
        <v>0</v>
      </c>
      <c r="BF216" s="516" t="s">
        <v>2723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3615</v>
      </c>
      <c r="BU216" s="28">
        <v>119.9</v>
      </c>
      <c r="BV216" s="56">
        <v>3</v>
      </c>
      <c r="BX216" s="516" t="s">
        <v>2726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3615</v>
      </c>
      <c r="CM216" s="28">
        <v>451</v>
      </c>
      <c r="CN216" s="56">
        <v>3</v>
      </c>
      <c r="CP216" s="516" t="s">
        <v>3621</v>
      </c>
      <c r="CS216" s="28">
        <v>333.00000000000006</v>
      </c>
      <c r="CT216" s="56">
        <v>3</v>
      </c>
      <c r="CV216" s="516" t="s">
        <v>3616</v>
      </c>
      <c r="CY216" s="28">
        <v>462.9</v>
      </c>
      <c r="CZ216" s="56">
        <v>0</v>
      </c>
      <c r="DB216" s="516" t="s">
        <v>3621</v>
      </c>
      <c r="DE216" s="28">
        <v>0</v>
      </c>
      <c r="DF216" s="56">
        <v>1</v>
      </c>
      <c r="DH216" s="516" t="s">
        <v>2719</v>
      </c>
      <c r="DK216" s="28">
        <v>49.500000000000007</v>
      </c>
      <c r="DL216" s="56">
        <v>3</v>
      </c>
      <c r="DN216" s="516" t="s">
        <v>2707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2723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2707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2714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3628</v>
      </c>
      <c r="FS216" s="28">
        <v>145</v>
      </c>
      <c r="FT216" s="56">
        <v>3</v>
      </c>
      <c r="FV216" s="516" t="s">
        <v>3615</v>
      </c>
      <c r="FY216" s="28">
        <v>550.20000000000005</v>
      </c>
      <c r="FZ216" s="56">
        <v>2</v>
      </c>
      <c r="GB216" s="516" t="s">
        <v>2719</v>
      </c>
      <c r="GE216" s="28">
        <v>664.39999999999986</v>
      </c>
      <c r="GF216" s="56">
        <v>2</v>
      </c>
      <c r="GH216" s="516" t="s">
        <v>3621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3628</v>
      </c>
      <c r="HC216" s="28">
        <v>1887.5999999999997</v>
      </c>
      <c r="HD216" s="56">
        <v>1</v>
      </c>
      <c r="HF216" s="478" t="s">
        <v>2734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4039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3616</v>
      </c>
      <c r="D218" s="28">
        <f>'Punten per wedstrijd'!M155</f>
        <v>758.3</v>
      </c>
      <c r="E218" s="56">
        <v>3</v>
      </c>
      <c r="G218" s="478" t="s">
        <v>3621</v>
      </c>
      <c r="J218" s="28">
        <f>'Punten per wedstrijd'!M183</f>
        <v>858.4</v>
      </c>
      <c r="K218" s="56">
        <v>3</v>
      </c>
      <c r="M218" s="478" t="s">
        <v>2718</v>
      </c>
      <c r="P218" s="28">
        <f>'Punten per wedstrijd'!S115</f>
        <v>119.2</v>
      </c>
      <c r="Q218" s="56">
        <v>3</v>
      </c>
      <c r="S218" s="478" t="s">
        <v>2726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3628</v>
      </c>
      <c r="AQ218" s="28">
        <v>214.9</v>
      </c>
      <c r="AR218" s="56">
        <v>0</v>
      </c>
      <c r="AT218" s="516" t="s">
        <v>2719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3628</v>
      </c>
      <c r="BI218" s="28">
        <v>504.6</v>
      </c>
      <c r="BJ218" s="56">
        <v>1</v>
      </c>
      <c r="BL218" s="516" t="s">
        <v>2723</v>
      </c>
      <c r="BO218" s="28">
        <v>222.2</v>
      </c>
      <c r="BP218" s="56">
        <v>2</v>
      </c>
      <c r="BR218" s="516" t="s">
        <v>3622</v>
      </c>
      <c r="BU218" s="28">
        <v>118.9</v>
      </c>
      <c r="BV218" s="56">
        <v>3</v>
      </c>
      <c r="BX218" s="516" t="s">
        <v>2723</v>
      </c>
      <c r="CA218" s="28">
        <v>367.5</v>
      </c>
      <c r="CB218" s="56">
        <v>3</v>
      </c>
      <c r="CD218" s="516" t="s">
        <v>3621</v>
      </c>
      <c r="CG218" s="28">
        <v>70</v>
      </c>
      <c r="CH218" s="56">
        <v>3</v>
      </c>
      <c r="CJ218" s="516" t="s">
        <v>2718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3679</v>
      </c>
      <c r="DK218" s="28">
        <v>22.5</v>
      </c>
      <c r="DL218" s="56">
        <v>1</v>
      </c>
      <c r="DN218" s="516" t="s">
        <v>3623</v>
      </c>
      <c r="DQ218" s="28">
        <v>537.09999999999991</v>
      </c>
      <c r="DR218" s="56">
        <v>2</v>
      </c>
      <c r="DT218" s="516" t="s">
        <v>2707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3632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2723</v>
      </c>
      <c r="EU218" s="28">
        <v>278.2</v>
      </c>
      <c r="EV218" s="56">
        <v>0</v>
      </c>
      <c r="EX218" s="516" t="s">
        <v>2726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3628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2718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3614</v>
      </c>
      <c r="GQ218" s="28">
        <v>520.09999999999991</v>
      </c>
      <c r="GR218" s="56">
        <v>0</v>
      </c>
      <c r="GT218" s="516" t="s">
        <v>2726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3632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3615</v>
      </c>
      <c r="AK219" s="28">
        <v>162</v>
      </c>
      <c r="AL219" s="56">
        <v>0</v>
      </c>
      <c r="AN219" s="516" t="s">
        <v>2726</v>
      </c>
      <c r="AQ219" s="28">
        <v>360</v>
      </c>
      <c r="AR219" s="56">
        <v>3</v>
      </c>
      <c r="AT219" s="516" t="s">
        <v>2714</v>
      </c>
      <c r="AW219" s="28">
        <v>115.8</v>
      </c>
      <c r="AX219" s="56">
        <v>0</v>
      </c>
      <c r="AZ219" s="516" t="s">
        <v>3628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3623</v>
      </c>
      <c r="BU219" s="28">
        <v>24.200000000000003</v>
      </c>
      <c r="BV219" s="56">
        <v>0</v>
      </c>
      <c r="BX219" s="516" t="s">
        <v>3614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3628</v>
      </c>
      <c r="CM219" s="28">
        <v>382.3</v>
      </c>
      <c r="CN219" s="56">
        <v>3</v>
      </c>
      <c r="CP219" s="516" t="s">
        <v>2718</v>
      </c>
      <c r="CS219" s="28">
        <v>708.3</v>
      </c>
      <c r="CT219" s="56">
        <v>3</v>
      </c>
      <c r="CV219" s="516" t="s">
        <v>3615</v>
      </c>
      <c r="CY219" s="28">
        <v>493.2</v>
      </c>
      <c r="CZ219" s="56">
        <v>0</v>
      </c>
      <c r="DB219" s="516" t="s">
        <v>2718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2726</v>
      </c>
      <c r="DW219" s="28">
        <v>896.99999999999977</v>
      </c>
      <c r="DX219" s="56">
        <v>1</v>
      </c>
      <c r="DZ219" s="516" t="s">
        <v>3621</v>
      </c>
      <c r="EC219" s="28">
        <v>15.1</v>
      </c>
      <c r="ED219" s="56">
        <v>0</v>
      </c>
      <c r="EF219" s="516" t="s">
        <v>2718</v>
      </c>
      <c r="EI219" s="28">
        <v>254.2</v>
      </c>
      <c r="EJ219" s="56">
        <v>3</v>
      </c>
      <c r="EL219" s="516" t="s">
        <v>3632</v>
      </c>
      <c r="EO219" s="28">
        <v>231.6</v>
      </c>
      <c r="EP219" s="56">
        <v>1</v>
      </c>
      <c r="ER219" s="516" t="s">
        <v>2721</v>
      </c>
      <c r="EU219" s="28">
        <v>353.7</v>
      </c>
      <c r="EV219" s="56">
        <v>3</v>
      </c>
      <c r="EX219" s="516" t="s">
        <v>3615</v>
      </c>
      <c r="FA219" s="28">
        <v>504.5</v>
      </c>
      <c r="FB219" s="56">
        <v>2</v>
      </c>
      <c r="FD219" s="516" t="s">
        <v>3614</v>
      </c>
      <c r="FG219" s="28">
        <v>496.6</v>
      </c>
      <c r="FH219" s="56">
        <v>3</v>
      </c>
      <c r="FJ219" s="516" t="s">
        <v>3620</v>
      </c>
      <c r="FM219" s="28">
        <v>330</v>
      </c>
      <c r="FN219" s="56">
        <v>0</v>
      </c>
      <c r="FP219" s="516" t="s">
        <v>3632</v>
      </c>
      <c r="FS219" s="28">
        <v>154.5</v>
      </c>
      <c r="FT219" s="56">
        <v>3</v>
      </c>
      <c r="FV219" s="516" t="s">
        <v>3622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3614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3620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4019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3624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2714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4027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2707</v>
      </c>
      <c r="AK221" s="28">
        <v>569.29999999999984</v>
      </c>
      <c r="AL221" s="56">
        <v>1</v>
      </c>
      <c r="AN221" s="516" t="s">
        <v>3620</v>
      </c>
      <c r="AQ221" s="28">
        <v>26.4</v>
      </c>
      <c r="AR221" s="56">
        <v>0</v>
      </c>
      <c r="AT221" s="516" t="s">
        <v>3622</v>
      </c>
      <c r="AW221" s="28">
        <v>54.099999999999994</v>
      </c>
      <c r="AX221" s="56">
        <v>3</v>
      </c>
      <c r="AZ221" s="516" t="s">
        <v>3679</v>
      </c>
      <c r="BC221" s="28">
        <v>168</v>
      </c>
      <c r="BD221" s="56">
        <v>2</v>
      </c>
      <c r="BF221" s="516" t="s">
        <v>3622</v>
      </c>
      <c r="BI221" s="28">
        <v>467.09999999999997</v>
      </c>
      <c r="BJ221" s="56">
        <v>0</v>
      </c>
      <c r="BL221" s="516" t="s">
        <v>2714</v>
      </c>
      <c r="BO221" s="28">
        <v>163.1</v>
      </c>
      <c r="BP221" s="56">
        <v>0</v>
      </c>
      <c r="BR221" s="516" t="s">
        <v>2719</v>
      </c>
      <c r="BU221" s="28">
        <v>83.4</v>
      </c>
      <c r="BV221" s="56">
        <v>3</v>
      </c>
      <c r="BX221" s="516" t="s">
        <v>3623</v>
      </c>
      <c r="CA221" s="28">
        <v>277.8</v>
      </c>
      <c r="CB221" s="56">
        <v>3</v>
      </c>
      <c r="CD221" s="516" t="s">
        <v>3679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3624</v>
      </c>
      <c r="DE221" s="28">
        <v>78.900000000000006</v>
      </c>
      <c r="DF221" s="56">
        <v>3</v>
      </c>
      <c r="DH221" s="516" t="s">
        <v>3615</v>
      </c>
      <c r="DK221" s="28">
        <v>0</v>
      </c>
      <c r="DL221" s="56">
        <v>0</v>
      </c>
      <c r="DN221" s="516" t="s">
        <v>3616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3614</v>
      </c>
      <c r="EC221" s="28">
        <v>148.5</v>
      </c>
      <c r="ED221" s="56">
        <v>0</v>
      </c>
      <c r="EF221" s="516" t="s">
        <v>2734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3624</v>
      </c>
      <c r="EU221" s="28">
        <v>324</v>
      </c>
      <c r="EV221" s="56">
        <v>3</v>
      </c>
      <c r="EX221" s="516" t="s">
        <v>3632</v>
      </c>
      <c r="FA221" s="28">
        <v>500.6</v>
      </c>
      <c r="FB221" s="56">
        <v>0</v>
      </c>
      <c r="FD221" s="516" t="s">
        <v>3623</v>
      </c>
      <c r="FG221" s="28">
        <v>540.4</v>
      </c>
      <c r="FH221" s="56">
        <v>2</v>
      </c>
      <c r="FJ221" s="516" t="s">
        <v>2721</v>
      </c>
      <c r="FM221" s="28">
        <v>450</v>
      </c>
      <c r="FN221" s="56">
        <v>3</v>
      </c>
      <c r="FP221" s="516" t="s">
        <v>3620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2726</v>
      </c>
      <c r="GK221" s="28">
        <v>565.59999999999991</v>
      </c>
      <c r="GL221" s="56">
        <v>2</v>
      </c>
      <c r="GN221" s="516" t="s">
        <v>3622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3620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3632</v>
      </c>
      <c r="J222" s="28">
        <f>'Punten per wedstrijd'!M226</f>
        <v>389.19999999999993</v>
      </c>
      <c r="K222" s="56">
        <v>3</v>
      </c>
      <c r="M222" s="478" t="s">
        <v>2719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8" t="s">
        <v>4009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2734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3679</v>
      </c>
      <c r="AW222" s="28">
        <v>24.7</v>
      </c>
      <c r="AX222" s="56">
        <v>0</v>
      </c>
      <c r="AZ222" s="516" t="s">
        <v>3621</v>
      </c>
      <c r="BC222" s="28">
        <v>134.50000000000003</v>
      </c>
      <c r="BD222" s="56">
        <v>1</v>
      </c>
      <c r="BF222" s="516" t="s">
        <v>3620</v>
      </c>
      <c r="BI222" s="28">
        <v>604.5</v>
      </c>
      <c r="BJ222" s="56">
        <v>3</v>
      </c>
      <c r="BL222" s="516" t="s">
        <v>2726</v>
      </c>
      <c r="BO222" s="28">
        <v>260.5</v>
      </c>
      <c r="BP222" s="56">
        <v>3</v>
      </c>
      <c r="BR222" s="516" t="s">
        <v>3632</v>
      </c>
      <c r="BU222" s="28">
        <v>61.599999999999994</v>
      </c>
      <c r="BV222" s="56">
        <v>0</v>
      </c>
      <c r="BX222" s="516" t="s">
        <v>3621</v>
      </c>
      <c r="CA222" s="28">
        <v>141.1</v>
      </c>
      <c r="CB222" s="56">
        <v>0</v>
      </c>
      <c r="CD222" s="516" t="s">
        <v>3624</v>
      </c>
      <c r="CG222" s="28">
        <v>131.69999999999999</v>
      </c>
      <c r="CH222" s="56">
        <v>0</v>
      </c>
      <c r="CJ222" s="516" t="s">
        <v>2734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2714</v>
      </c>
      <c r="CY222" s="28">
        <v>472.50000000000006</v>
      </c>
      <c r="CZ222" s="56">
        <v>1</v>
      </c>
      <c r="DB222" s="516" t="s">
        <v>3623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2734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3620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2719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3617</v>
      </c>
      <c r="FG222" s="28">
        <v>451.99999999999994</v>
      </c>
      <c r="FH222" s="56">
        <v>1</v>
      </c>
      <c r="FJ222" s="516" t="s">
        <v>2707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2723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2707</v>
      </c>
      <c r="GW222" s="28">
        <v>1.3</v>
      </c>
      <c r="GX222" s="56">
        <v>0</v>
      </c>
      <c r="GZ222" s="516" t="s">
        <v>2718</v>
      </c>
      <c r="HC222" s="28">
        <v>3918.9</v>
      </c>
      <c r="HD222" s="56">
        <v>3</v>
      </c>
      <c r="HF222" s="478" t="s">
        <v>3615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3622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3982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3623</v>
      </c>
      <c r="AQ224" s="28">
        <v>271</v>
      </c>
      <c r="AR224" s="56">
        <v>1</v>
      </c>
      <c r="AT224" s="516" t="s">
        <v>3616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3624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3615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2718</v>
      </c>
      <c r="CY224" s="28">
        <v>673.19999999999993</v>
      </c>
      <c r="CZ224" s="56">
        <v>2</v>
      </c>
      <c r="DB224" s="516" t="s">
        <v>3628</v>
      </c>
      <c r="DE224" s="28">
        <v>25.9</v>
      </c>
      <c r="DF224" s="56">
        <v>3</v>
      </c>
      <c r="DH224" s="516" t="s">
        <v>2721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3620</v>
      </c>
      <c r="DW224" s="28">
        <v>426.80000000000007</v>
      </c>
      <c r="DX224" s="56">
        <v>0</v>
      </c>
      <c r="DZ224" s="516" t="s">
        <v>3628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2726</v>
      </c>
      <c r="EO224" s="28">
        <v>156</v>
      </c>
      <c r="EP224" s="56">
        <v>0</v>
      </c>
      <c r="ER224" s="516" t="s">
        <v>3620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3632</v>
      </c>
      <c r="FY224" s="28">
        <v>519.29999999999995</v>
      </c>
      <c r="FZ224" s="56">
        <v>2</v>
      </c>
      <c r="GB224" s="516" t="s">
        <v>3679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2723</v>
      </c>
      <c r="GW224" s="28">
        <v>0</v>
      </c>
      <c r="GX224" s="56">
        <v>0</v>
      </c>
      <c r="GZ224" s="516" t="s">
        <v>2734</v>
      </c>
      <c r="HC224" s="28">
        <v>1893.8000000000002</v>
      </c>
      <c r="HD224" s="56">
        <v>0</v>
      </c>
      <c r="HF224" s="478" t="s">
        <v>2726</v>
      </c>
      <c r="HI224" s="28">
        <v>1142.55</v>
      </c>
      <c r="HJ224" s="56">
        <v>2</v>
      </c>
    </row>
    <row r="225" spans="1:218" ht="16.5">
      <c r="A225" s="478" t="s">
        <v>2707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3614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3989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2726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3623</v>
      </c>
      <c r="BI225" s="28">
        <v>748.1</v>
      </c>
      <c r="BJ225" s="56">
        <v>3</v>
      </c>
      <c r="BL225" s="516" t="s">
        <v>3622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2714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2723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2707</v>
      </c>
      <c r="EC225" s="28">
        <v>448.4</v>
      </c>
      <c r="ED225" s="56">
        <v>3</v>
      </c>
      <c r="EF225" s="516" t="s">
        <v>2721</v>
      </c>
      <c r="EI225" s="28">
        <v>265.8</v>
      </c>
      <c r="EJ225" s="56">
        <v>0</v>
      </c>
      <c r="EL225" s="516" t="s">
        <v>2734</v>
      </c>
      <c r="EO225" s="28">
        <v>318.39999999999998</v>
      </c>
      <c r="EP225" s="56">
        <v>3</v>
      </c>
      <c r="ER225" s="516" t="s">
        <v>3617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2721</v>
      </c>
      <c r="FG225" s="28">
        <v>747.6</v>
      </c>
      <c r="FH225" s="56">
        <v>3</v>
      </c>
      <c r="FJ225" s="516" t="s">
        <v>3623</v>
      </c>
      <c r="FM225" s="28">
        <v>517.90000000000009</v>
      </c>
      <c r="FN225" s="56">
        <v>1</v>
      </c>
      <c r="FP225" s="516" t="s">
        <v>3617</v>
      </c>
      <c r="FS225" s="28">
        <v>133.5</v>
      </c>
      <c r="FT225" s="56">
        <v>3</v>
      </c>
      <c r="FV225" s="516" t="s">
        <v>2707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3622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2719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4012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3617</v>
      </c>
      <c r="D227" s="28">
        <f>'Punten per wedstrijd'!M160</f>
        <v>478.19999999999993</v>
      </c>
      <c r="E227" s="56">
        <v>0</v>
      </c>
      <c r="G227" s="478" t="s">
        <v>3615</v>
      </c>
      <c r="J227" s="28">
        <f>'Punten per wedstrijd'!M153</f>
        <v>542.9</v>
      </c>
      <c r="K227" s="56">
        <v>1</v>
      </c>
      <c r="M227" s="478" t="s">
        <v>3632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3614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2721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3614</v>
      </c>
      <c r="BU227" s="28">
        <v>94.6</v>
      </c>
      <c r="BV227" s="56">
        <v>3</v>
      </c>
      <c r="BX227" s="516" t="s">
        <v>2707</v>
      </c>
      <c r="CA227" s="28">
        <v>94.5</v>
      </c>
      <c r="CB227" s="56">
        <v>0</v>
      </c>
      <c r="CD227" s="516" t="s">
        <v>2734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3679</v>
      </c>
      <c r="CS227" s="28">
        <v>554.19999999999993</v>
      </c>
      <c r="CT227" s="56">
        <v>2</v>
      </c>
      <c r="CV227" s="516" t="s">
        <v>2721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3621</v>
      </c>
      <c r="DK227" s="28">
        <v>6</v>
      </c>
      <c r="DL227" s="56">
        <v>0</v>
      </c>
      <c r="DN227" s="516" t="s">
        <v>3614</v>
      </c>
      <c r="DQ227" s="28">
        <v>513.55000000000007</v>
      </c>
      <c r="DR227" s="56">
        <v>0</v>
      </c>
      <c r="DT227" s="516" t="s">
        <v>3623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3623</v>
      </c>
      <c r="EI227" s="28">
        <v>270.5</v>
      </c>
      <c r="EJ227" s="56">
        <v>3</v>
      </c>
      <c r="EL227" s="516" t="s">
        <v>2721</v>
      </c>
      <c r="EO227" s="28">
        <v>0</v>
      </c>
      <c r="EP227" s="56">
        <v>0</v>
      </c>
      <c r="ER227" s="516" t="s">
        <v>3621</v>
      </c>
      <c r="EU227" s="28">
        <v>192</v>
      </c>
      <c r="EV227" s="56">
        <v>3</v>
      </c>
      <c r="EX227" s="516" t="s">
        <v>3617</v>
      </c>
      <c r="FA227" s="28">
        <v>755</v>
      </c>
      <c r="FB227" s="56">
        <v>2</v>
      </c>
      <c r="FD227" s="516" t="s">
        <v>3620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2707</v>
      </c>
      <c r="FS227" s="28">
        <v>173.89999999999998</v>
      </c>
      <c r="FT227" s="56">
        <v>3</v>
      </c>
      <c r="FV227" s="516" t="s">
        <v>2714</v>
      </c>
      <c r="FY227" s="28">
        <v>521.5</v>
      </c>
      <c r="FZ227" s="56">
        <v>2</v>
      </c>
      <c r="GB227" s="516" t="s">
        <v>3616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2734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3621</v>
      </c>
      <c r="HC227" s="28">
        <v>2299.3000000000006</v>
      </c>
      <c r="HD227" s="56">
        <v>1</v>
      </c>
      <c r="HF227" s="478" t="s">
        <v>3628</v>
      </c>
      <c r="HI227" s="28">
        <v>1292</v>
      </c>
      <c r="HJ227" s="56">
        <v>3</v>
      </c>
    </row>
    <row r="228" spans="1:218" ht="16.5">
      <c r="A228" s="478" t="s">
        <v>2726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3623</v>
      </c>
      <c r="P228" s="28">
        <f>'Punten per wedstrijd'!S48</f>
        <v>207</v>
      </c>
      <c r="Q228" s="56">
        <v>3</v>
      </c>
      <c r="S228" s="478" t="s">
        <v>3616</v>
      </c>
      <c r="V228" s="28">
        <f>'Punten per wedstrijd'!S15</f>
        <v>223.5</v>
      </c>
      <c r="W228" s="56">
        <v>3</v>
      </c>
      <c r="Y228" s="515" t="s">
        <v>24</v>
      </c>
      <c r="Z228" s="548" t="s">
        <v>4053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2714</v>
      </c>
      <c r="AK228" s="28">
        <v>297.7</v>
      </c>
      <c r="AL228" s="56">
        <v>3</v>
      </c>
      <c r="AN228" s="516" t="s">
        <v>2719</v>
      </c>
      <c r="AQ228" s="28">
        <v>241.3</v>
      </c>
      <c r="AR228" s="56">
        <v>1</v>
      </c>
      <c r="AT228" s="516" t="s">
        <v>3632</v>
      </c>
      <c r="AW228" s="28">
        <v>43.7</v>
      </c>
      <c r="AX228" s="56">
        <v>0</v>
      </c>
      <c r="AZ228" s="516" t="s">
        <v>3616</v>
      </c>
      <c r="BC228" s="28">
        <v>132.9</v>
      </c>
      <c r="BD228" s="56">
        <v>3</v>
      </c>
      <c r="BF228" s="516" t="s">
        <v>2714</v>
      </c>
      <c r="BI228" s="28">
        <v>360.59999999999997</v>
      </c>
      <c r="BJ228" s="56">
        <v>0</v>
      </c>
      <c r="BL228" s="516" t="s">
        <v>3614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3623</v>
      </c>
      <c r="CG228" s="28">
        <v>125.3</v>
      </c>
      <c r="CH228" s="56">
        <v>2</v>
      </c>
      <c r="CJ228" s="516" t="s">
        <v>3616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3616</v>
      </c>
      <c r="DK228" s="28">
        <v>87.5</v>
      </c>
      <c r="DL228" s="56">
        <v>3</v>
      </c>
      <c r="DN228" s="516" t="s">
        <v>3679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3624</v>
      </c>
      <c r="FA228" s="28">
        <v>618.4</v>
      </c>
      <c r="FB228" s="56">
        <v>1</v>
      </c>
      <c r="FD228" s="516" t="s">
        <v>2726</v>
      </c>
      <c r="FG228" s="28">
        <v>714.7</v>
      </c>
      <c r="FH228" s="56">
        <v>3</v>
      </c>
      <c r="FJ228" s="516" t="s">
        <v>2734</v>
      </c>
      <c r="FM228" s="28">
        <v>620.29999999999995</v>
      </c>
      <c r="FN228" s="56">
        <v>3</v>
      </c>
      <c r="FP228" s="516" t="s">
        <v>2718</v>
      </c>
      <c r="FS228" s="28">
        <v>97</v>
      </c>
      <c r="FT228" s="56">
        <v>0</v>
      </c>
      <c r="FV228" s="516" t="s">
        <v>3679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3615</v>
      </c>
      <c r="GK228" s="28">
        <v>476.70000000000005</v>
      </c>
      <c r="GL228" s="56">
        <v>2</v>
      </c>
      <c r="GN228" s="516" t="s">
        <v>3632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2723</v>
      </c>
      <c r="HC228" s="28">
        <v>2646.9</v>
      </c>
      <c r="HD228" s="56">
        <v>2</v>
      </c>
      <c r="HF228" s="478" t="s">
        <v>3616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4056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3614</v>
      </c>
      <c r="D230" s="28">
        <f>'Punten per wedstrijd'!M147</f>
        <v>371.59999999999997</v>
      </c>
      <c r="E230" s="56">
        <v>1</v>
      </c>
      <c r="G230" s="478" t="s">
        <v>3623</v>
      </c>
      <c r="J230" s="28">
        <f>'Punten per wedstrijd'!M188</f>
        <v>558.29999999999995</v>
      </c>
      <c r="K230" s="56">
        <v>3</v>
      </c>
      <c r="M230" s="478" t="s">
        <v>2723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2721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3620</v>
      </c>
      <c r="BO230" s="28">
        <v>68.400000000000006</v>
      </c>
      <c r="BP230" s="56">
        <v>0</v>
      </c>
      <c r="BR230" s="516" t="s">
        <v>2707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2707</v>
      </c>
      <c r="CM230" s="28">
        <v>313.5</v>
      </c>
      <c r="CN230" s="56">
        <v>1</v>
      </c>
      <c r="CP230" s="516" t="s">
        <v>3614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2719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3616</v>
      </c>
      <c r="EC230" s="28">
        <v>317.3</v>
      </c>
      <c r="ED230" s="56">
        <v>2</v>
      </c>
      <c r="EF230" s="516" t="s">
        <v>3679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2723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3621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2707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2718</v>
      </c>
      <c r="J231" s="28">
        <f>'Punten per wedstrijd'!M255</f>
        <v>422.6</v>
      </c>
      <c r="K231" s="56">
        <v>0</v>
      </c>
      <c r="M231" s="478" t="s">
        <v>3615</v>
      </c>
      <c r="P231" s="28">
        <f>'Punten per wedstrijd'!S13</f>
        <v>55.000000000000007</v>
      </c>
      <c r="Q231" s="56">
        <v>0</v>
      </c>
      <c r="S231" s="478" t="s">
        <v>3620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3990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2721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3624</v>
      </c>
      <c r="AW231" s="28">
        <v>15</v>
      </c>
      <c r="AX231" s="56">
        <v>0</v>
      </c>
      <c r="AZ231" s="516" t="s">
        <v>2726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3621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2707</v>
      </c>
      <c r="CS231" s="28">
        <v>273</v>
      </c>
      <c r="CT231" s="56">
        <v>0</v>
      </c>
      <c r="CV231" s="516" t="s">
        <v>3617</v>
      </c>
      <c r="CY231" s="28">
        <v>621.30000000000007</v>
      </c>
      <c r="CZ231" s="56">
        <v>3</v>
      </c>
      <c r="DB231" s="516" t="s">
        <v>2707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3624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3615</v>
      </c>
      <c r="EC231" s="28">
        <v>276.8</v>
      </c>
      <c r="ED231" s="56">
        <v>1</v>
      </c>
      <c r="EF231" s="516" t="s">
        <v>3617</v>
      </c>
      <c r="EI231" s="28">
        <v>580.6</v>
      </c>
      <c r="EJ231" s="56">
        <v>2</v>
      </c>
      <c r="EL231" s="516" t="s">
        <v>3622</v>
      </c>
      <c r="EO231" s="28">
        <v>204.8</v>
      </c>
      <c r="EP231" s="56">
        <v>3</v>
      </c>
      <c r="ER231" s="516" t="s">
        <v>2718</v>
      </c>
      <c r="EU231" s="28">
        <v>231.3</v>
      </c>
      <c r="EV231" s="56">
        <v>1</v>
      </c>
      <c r="EX231" s="516" t="s">
        <v>3620</v>
      </c>
      <c r="FA231" s="28">
        <v>314.5</v>
      </c>
      <c r="FB231" s="56">
        <v>0</v>
      </c>
      <c r="FD231" s="516" t="s">
        <v>3632</v>
      </c>
      <c r="FG231" s="28">
        <v>156.1</v>
      </c>
      <c r="FH231" s="56">
        <v>0</v>
      </c>
      <c r="FJ231" s="516" t="s">
        <v>2723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3623</v>
      </c>
      <c r="GK231" s="28">
        <v>279.60000000000002</v>
      </c>
      <c r="GL231" s="56">
        <v>1</v>
      </c>
      <c r="GN231" s="516" t="s">
        <v>2726</v>
      </c>
      <c r="GQ231" s="28">
        <v>389.70000000000005</v>
      </c>
      <c r="GR231" s="56">
        <v>0</v>
      </c>
      <c r="GT231" s="516" t="s">
        <v>3616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3622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4005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2721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3017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2723</v>
      </c>
      <c r="AK233" s="28">
        <v>272.09999999999997</v>
      </c>
      <c r="AL233" s="56">
        <v>0</v>
      </c>
      <c r="AN233" s="516" t="s">
        <v>3621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2734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3623</v>
      </c>
      <c r="BO233" s="28">
        <v>289.40000000000003</v>
      </c>
      <c r="BP233" s="56">
        <v>3</v>
      </c>
      <c r="BR233" s="516" t="s">
        <v>2734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3628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3628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3616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2719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2719</v>
      </c>
      <c r="EC233" s="28">
        <v>165.5</v>
      </c>
      <c r="ED233" s="56">
        <v>0</v>
      </c>
      <c r="EF233" s="516" t="s">
        <v>2723</v>
      </c>
      <c r="EI233" s="28">
        <v>308.7</v>
      </c>
      <c r="EJ233" s="56">
        <v>1</v>
      </c>
      <c r="EL233" s="516" t="s">
        <v>3617</v>
      </c>
      <c r="EO233" s="28">
        <v>542.1</v>
      </c>
      <c r="EP233" s="56">
        <v>3</v>
      </c>
      <c r="ER233" s="516" t="s">
        <v>2734</v>
      </c>
      <c r="EU233" s="28">
        <v>127.7</v>
      </c>
      <c r="EV233" s="56">
        <v>0</v>
      </c>
      <c r="EX233" s="516" t="s">
        <v>2718</v>
      </c>
      <c r="FA233" s="28">
        <v>503</v>
      </c>
      <c r="FB233" s="56">
        <v>1</v>
      </c>
      <c r="FD233" s="516" t="s">
        <v>2734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3623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2714</v>
      </c>
      <c r="GK233" s="28">
        <v>516.5</v>
      </c>
      <c r="GL233" s="56">
        <v>2</v>
      </c>
      <c r="GN233" s="516" t="s">
        <v>3623</v>
      </c>
      <c r="GQ233" s="28">
        <v>597.79999999999995</v>
      </c>
      <c r="GR233" s="56">
        <v>1</v>
      </c>
      <c r="GT233" s="516" t="s">
        <v>3628</v>
      </c>
      <c r="GW233" s="28">
        <v>0</v>
      </c>
      <c r="GX233" s="56">
        <v>0</v>
      </c>
      <c r="GZ233" s="516" t="s">
        <v>2707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2714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3679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3620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3620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2707</v>
      </c>
      <c r="BO234" s="28">
        <v>152.00000000000003</v>
      </c>
      <c r="BP234" s="56">
        <v>0</v>
      </c>
      <c r="BR234" s="516" t="s">
        <v>3620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2721</v>
      </c>
      <c r="CG234" s="28">
        <v>29.700000000000003</v>
      </c>
      <c r="CH234" s="56">
        <v>0</v>
      </c>
      <c r="CJ234" s="516" t="s">
        <v>3617</v>
      </c>
      <c r="CM234" s="28">
        <v>432.3</v>
      </c>
      <c r="CN234" s="56">
        <v>1</v>
      </c>
      <c r="CP234" s="516" t="s">
        <v>3632</v>
      </c>
      <c r="CS234" s="28">
        <v>386.3</v>
      </c>
      <c r="CT234" s="56">
        <v>0</v>
      </c>
      <c r="CV234" s="516" t="s">
        <v>2719</v>
      </c>
      <c r="CY234" s="28">
        <v>915.5</v>
      </c>
      <c r="CZ234" s="56">
        <v>3</v>
      </c>
      <c r="DB234" s="516" t="s">
        <v>3622</v>
      </c>
      <c r="DE234" s="28">
        <v>0</v>
      </c>
      <c r="DF234" s="56">
        <v>1</v>
      </c>
      <c r="DH234" s="516" t="s">
        <v>3624</v>
      </c>
      <c r="DK234" s="28">
        <v>21</v>
      </c>
      <c r="DL234" s="56">
        <v>3</v>
      </c>
      <c r="DN234" s="516" t="s">
        <v>3621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3679</v>
      </c>
      <c r="EC234" s="28">
        <v>210</v>
      </c>
      <c r="ED234" s="56">
        <v>3</v>
      </c>
      <c r="EF234" s="516" t="s">
        <v>2714</v>
      </c>
      <c r="EI234" s="28">
        <v>321.59999999999997</v>
      </c>
      <c r="EJ234" s="56">
        <v>2</v>
      </c>
      <c r="EL234" s="516" t="s">
        <v>3615</v>
      </c>
      <c r="EO234" s="28">
        <v>203</v>
      </c>
      <c r="EP234" s="56">
        <v>0</v>
      </c>
      <c r="ER234" s="516" t="s">
        <v>3628</v>
      </c>
      <c r="EU234" s="28">
        <v>341.9</v>
      </c>
      <c r="EV234" s="56">
        <v>3</v>
      </c>
      <c r="EX234" s="516" t="s">
        <v>2723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3615</v>
      </c>
      <c r="FM234" s="28">
        <v>459.8</v>
      </c>
      <c r="FN234" s="56">
        <v>2</v>
      </c>
      <c r="FP234" s="516" t="s">
        <v>2726</v>
      </c>
      <c r="FS234" s="28">
        <v>74.5</v>
      </c>
      <c r="FT234" s="56">
        <v>0</v>
      </c>
      <c r="FV234" s="516" t="s">
        <v>2734</v>
      </c>
      <c r="FY234" s="28">
        <v>380.3</v>
      </c>
      <c r="FZ234" s="56">
        <v>0</v>
      </c>
      <c r="GB234" s="516" t="s">
        <v>3628</v>
      </c>
      <c r="GE234" s="28">
        <v>467.1</v>
      </c>
      <c r="GF234" s="56">
        <v>1</v>
      </c>
      <c r="GH234" s="516" t="s">
        <v>3620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4021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2734</v>
      </c>
      <c r="D236" s="28">
        <f>'Punten per wedstrijd'!M232</f>
        <v>123.70000000000002</v>
      </c>
      <c r="E236" s="56">
        <v>0</v>
      </c>
      <c r="G236" s="478" t="s">
        <v>3679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3628</v>
      </c>
      <c r="V236" s="28">
        <f>'Punten per wedstrijd'!S69</f>
        <v>71.7</v>
      </c>
      <c r="W236" s="56">
        <v>0</v>
      </c>
      <c r="Y236" s="515" t="s">
        <v>145</v>
      </c>
      <c r="Z236" s="548" t="s">
        <v>4024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2718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3632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2721</v>
      </c>
      <c r="BO236" s="28">
        <v>116.9</v>
      </c>
      <c r="BP236" s="56">
        <v>0</v>
      </c>
      <c r="BR236" s="516" t="s">
        <v>3617</v>
      </c>
      <c r="BU236" s="28">
        <v>177.6</v>
      </c>
      <c r="BV236" s="56">
        <v>3</v>
      </c>
      <c r="BX236" s="516" t="s">
        <v>3624</v>
      </c>
      <c r="CA236" s="28">
        <v>536.29999999999995</v>
      </c>
      <c r="CB236" s="56">
        <v>1</v>
      </c>
      <c r="CD236" s="516" t="s">
        <v>2719</v>
      </c>
      <c r="CG236" s="28">
        <v>64.5</v>
      </c>
      <c r="CH236" s="56">
        <v>0</v>
      </c>
      <c r="CJ236" s="516" t="s">
        <v>3621</v>
      </c>
      <c r="CM236" s="28">
        <v>377.7</v>
      </c>
      <c r="CN236" s="56">
        <v>3</v>
      </c>
      <c r="CP236" s="516" t="s">
        <v>2719</v>
      </c>
      <c r="CS236" s="28">
        <v>417.40000000000003</v>
      </c>
      <c r="CT236" s="56">
        <v>3</v>
      </c>
      <c r="CV236" s="516" t="s">
        <v>3679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2734</v>
      </c>
      <c r="DK236" s="28">
        <v>19.5</v>
      </c>
      <c r="DL236" s="56">
        <v>3</v>
      </c>
      <c r="DN236" s="516" t="s">
        <v>3628</v>
      </c>
      <c r="DQ236" s="28">
        <v>316.5</v>
      </c>
      <c r="DR236" s="56">
        <v>3</v>
      </c>
      <c r="DT236" s="516" t="s">
        <v>3624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3620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3615</v>
      </c>
      <c r="EU236" s="28">
        <v>235.6</v>
      </c>
      <c r="EV236" s="56">
        <v>3</v>
      </c>
      <c r="EX236" s="516" t="s">
        <v>2719</v>
      </c>
      <c r="FA236" s="28">
        <v>382.7</v>
      </c>
      <c r="FB236" s="56">
        <v>0</v>
      </c>
      <c r="FD236" s="516" t="s">
        <v>3621</v>
      </c>
      <c r="FG236" s="28">
        <v>356.2</v>
      </c>
      <c r="FH236" s="56">
        <v>0</v>
      </c>
      <c r="FJ236" s="516" t="s">
        <v>2719</v>
      </c>
      <c r="FM236" s="28">
        <v>558.1</v>
      </c>
      <c r="FN236" s="56">
        <v>2</v>
      </c>
      <c r="FP236" s="516" t="s">
        <v>2734</v>
      </c>
      <c r="FS236" s="28">
        <v>94</v>
      </c>
      <c r="FT236" s="56">
        <v>0</v>
      </c>
      <c r="FV236" s="516" t="s">
        <v>2726</v>
      </c>
      <c r="FY236" s="28">
        <v>408.79999999999995</v>
      </c>
      <c r="FZ236" s="56">
        <v>1</v>
      </c>
      <c r="GB236" s="516" t="s">
        <v>3623</v>
      </c>
      <c r="GE236" s="28">
        <v>379</v>
      </c>
      <c r="GF236" s="56">
        <v>1</v>
      </c>
      <c r="GH236" s="516" t="s">
        <v>2723</v>
      </c>
      <c r="GK236" s="28">
        <v>497.05</v>
      </c>
      <c r="GL236" s="56">
        <v>3</v>
      </c>
      <c r="GN236" s="516" t="s">
        <v>2707</v>
      </c>
      <c r="GQ236" s="28">
        <v>529.9</v>
      </c>
      <c r="GR236" s="56">
        <v>0</v>
      </c>
      <c r="GT236" s="516" t="s">
        <v>3632</v>
      </c>
      <c r="GW236" s="28">
        <v>49.500000000000007</v>
      </c>
      <c r="GX236" s="56">
        <v>3</v>
      </c>
      <c r="GZ236" s="516" t="s">
        <v>3624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2723</v>
      </c>
      <c r="J237" s="28">
        <f>'Punten per wedstrijd'!M238</f>
        <v>827.5</v>
      </c>
      <c r="K237" s="56">
        <v>3</v>
      </c>
      <c r="M237" s="478" t="s">
        <v>3622</v>
      </c>
      <c r="P237" s="28">
        <f>'Punten per wedstrijd'!S45</f>
        <v>54</v>
      </c>
      <c r="Q237" s="56">
        <v>0</v>
      </c>
      <c r="S237" s="478" t="s">
        <v>3617</v>
      </c>
      <c r="V237" s="28">
        <f>'Punten per wedstrijd'!S20</f>
        <v>97.5</v>
      </c>
      <c r="W237" s="56">
        <v>3</v>
      </c>
      <c r="Y237" s="515" t="s">
        <v>146</v>
      </c>
      <c r="Z237" s="548" t="s">
        <v>4016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3624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3617</v>
      </c>
      <c r="BO237" s="28">
        <v>184.29999999999998</v>
      </c>
      <c r="BP237" s="56">
        <v>3</v>
      </c>
      <c r="BR237" s="516" t="s">
        <v>2718</v>
      </c>
      <c r="BU237" s="28">
        <v>80.599999999999994</v>
      </c>
      <c r="BV237" s="56">
        <v>0</v>
      </c>
      <c r="BX237" s="516" t="s">
        <v>2734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3632</v>
      </c>
      <c r="DE237" s="28">
        <v>15.399999999999999</v>
      </c>
      <c r="DF237" s="56">
        <v>3</v>
      </c>
      <c r="DH237" s="516" t="s">
        <v>3614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3616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3623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2714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2723</v>
      </c>
      <c r="GQ237" s="28">
        <v>678.1</v>
      </c>
      <c r="GR237" s="56">
        <v>3</v>
      </c>
      <c r="GT237" s="516" t="s">
        <v>3679</v>
      </c>
      <c r="GW237" s="28">
        <v>12.100000000000001</v>
      </c>
      <c r="GX237" s="56">
        <v>0</v>
      </c>
      <c r="GZ237" s="516" t="s">
        <v>2721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4042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4030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3617</v>
      </c>
      <c r="AK239" s="28">
        <v>147.6</v>
      </c>
      <c r="AL239" s="56">
        <v>0</v>
      </c>
      <c r="AN239" s="516" t="s">
        <v>2714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2726</v>
      </c>
      <c r="BI239" s="28">
        <v>816.75</v>
      </c>
      <c r="BJ239" s="56">
        <v>3</v>
      </c>
      <c r="BL239" s="516" t="s">
        <v>2718</v>
      </c>
      <c r="BO239" s="28">
        <v>188.5</v>
      </c>
      <c r="BP239" s="56">
        <v>0</v>
      </c>
      <c r="BR239" s="516" t="s">
        <v>3616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3622</v>
      </c>
      <c r="CY239" s="28">
        <v>543</v>
      </c>
      <c r="CZ239" s="56">
        <v>3</v>
      </c>
      <c r="DB239" s="516" t="s">
        <v>3617</v>
      </c>
      <c r="DE239" s="28">
        <v>0</v>
      </c>
      <c r="DF239" s="56">
        <v>0</v>
      </c>
      <c r="DH239" s="516" t="s">
        <v>2707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2734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3616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3616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3616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3617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3628</v>
      </c>
      <c r="GK239" s="28">
        <v>464</v>
      </c>
      <c r="GL239" s="56">
        <v>1</v>
      </c>
      <c r="GN239" s="516" t="s">
        <v>3621</v>
      </c>
      <c r="GQ239" s="28">
        <v>651.30000000000007</v>
      </c>
      <c r="GR239" s="56">
        <v>1</v>
      </c>
      <c r="GT239" s="516" t="s">
        <v>2718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2721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3624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4058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3616</v>
      </c>
      <c r="AQ240" s="28">
        <v>201.1</v>
      </c>
      <c r="AR240" s="56">
        <v>3</v>
      </c>
      <c r="AT240" s="516" t="s">
        <v>2718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2719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3616</v>
      </c>
      <c r="CA240" s="28">
        <v>147</v>
      </c>
      <c r="CB240" s="56">
        <v>0</v>
      </c>
      <c r="CD240" s="516" t="s">
        <v>3622</v>
      </c>
      <c r="CG240" s="28">
        <v>94.2</v>
      </c>
      <c r="CH240" s="56">
        <v>0</v>
      </c>
      <c r="CJ240" s="516" t="s">
        <v>3614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3614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3617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2719</v>
      </c>
      <c r="DW240" s="28">
        <v>1011</v>
      </c>
      <c r="DX240" s="56">
        <v>3</v>
      </c>
      <c r="DZ240" s="516" t="s">
        <v>2718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3624</v>
      </c>
      <c r="EO240" s="28">
        <v>531.5</v>
      </c>
      <c r="EP240" s="56">
        <v>3</v>
      </c>
      <c r="ER240" s="516" t="s">
        <v>3614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2719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2719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3617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3615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3997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3994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2707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3617</v>
      </c>
      <c r="BI242" s="28">
        <v>348.70000000000005</v>
      </c>
      <c r="BJ242" s="56">
        <v>0</v>
      </c>
      <c r="BL242" s="516" t="s">
        <v>3615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3616</v>
      </c>
      <c r="CG242" s="28">
        <v>113.9</v>
      </c>
      <c r="CH242" s="56">
        <v>0</v>
      </c>
      <c r="CJ242" s="516" t="s">
        <v>3623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3621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2718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3679</v>
      </c>
      <c r="DW242" s="28">
        <v>254.09999999999997</v>
      </c>
      <c r="DX242" s="56">
        <v>0</v>
      </c>
      <c r="DZ242" s="516" t="s">
        <v>2721</v>
      </c>
      <c r="EC242" s="28">
        <v>45.5</v>
      </c>
      <c r="ED242" s="56">
        <v>0</v>
      </c>
      <c r="EF242" s="516" t="s">
        <v>3624</v>
      </c>
      <c r="EI242" s="28">
        <v>462.5</v>
      </c>
      <c r="EJ242" s="56">
        <v>1</v>
      </c>
      <c r="EL242" s="516" t="s">
        <v>2719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3614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2718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3622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4049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3615</v>
      </c>
      <c r="AW243" s="28">
        <v>158.6</v>
      </c>
      <c r="AX243" s="56">
        <v>3</v>
      </c>
      <c r="AZ243" s="516" t="s">
        <v>2719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2734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2719</v>
      </c>
      <c r="CA243" s="28">
        <v>275</v>
      </c>
      <c r="CB243" s="56">
        <v>2</v>
      </c>
      <c r="CD243" s="516" t="s">
        <v>2723</v>
      </c>
      <c r="CG243" s="28">
        <v>160.9</v>
      </c>
      <c r="CH243" s="56">
        <v>3</v>
      </c>
      <c r="CJ243" s="516" t="s">
        <v>3679</v>
      </c>
      <c r="CM243" s="28">
        <v>398.40000000000003</v>
      </c>
      <c r="CN243" s="56">
        <v>3</v>
      </c>
      <c r="CP243" s="516" t="s">
        <v>2734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3615</v>
      </c>
      <c r="DE243" s="28">
        <v>0</v>
      </c>
      <c r="DF243" s="56">
        <v>0</v>
      </c>
      <c r="DH243" s="516" t="s">
        <v>2714</v>
      </c>
      <c r="DK243" s="28">
        <v>16.5</v>
      </c>
      <c r="DL243" s="56">
        <v>3</v>
      </c>
      <c r="DN243" s="516" t="s">
        <v>3615</v>
      </c>
      <c r="DQ243" s="28">
        <v>488.4</v>
      </c>
      <c r="DR243" s="56">
        <v>3</v>
      </c>
      <c r="DT243" s="516" t="s">
        <v>3616</v>
      </c>
      <c r="DW243" s="28">
        <v>380.2</v>
      </c>
      <c r="DX243" s="56">
        <v>3</v>
      </c>
      <c r="DZ243" s="516" t="s">
        <v>3632</v>
      </c>
      <c r="EC243" s="28">
        <v>153.30000000000001</v>
      </c>
      <c r="ED243" s="56">
        <v>3</v>
      </c>
      <c r="EF243" s="516" t="s">
        <v>3614</v>
      </c>
      <c r="EI243" s="28">
        <v>562.1</v>
      </c>
      <c r="EJ243" s="56">
        <v>2</v>
      </c>
      <c r="EL243" s="516" t="s">
        <v>3620</v>
      </c>
      <c r="EO243" s="28">
        <v>183.3</v>
      </c>
      <c r="EP243" s="56">
        <v>1</v>
      </c>
      <c r="ER243" s="516" t="s">
        <v>3632</v>
      </c>
      <c r="EU243" s="28">
        <v>183</v>
      </c>
      <c r="EV243" s="56">
        <v>0</v>
      </c>
      <c r="EX243" s="516" t="s">
        <v>2734</v>
      </c>
      <c r="FA243" s="28">
        <v>453.5</v>
      </c>
      <c r="FB243" s="56">
        <v>2</v>
      </c>
      <c r="FD243" s="516" t="s">
        <v>2718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3620</v>
      </c>
      <c r="FY243" s="28">
        <v>482.8</v>
      </c>
      <c r="FZ243" s="56">
        <v>2</v>
      </c>
      <c r="GB243" s="516" t="s">
        <v>2726</v>
      </c>
      <c r="GE243" s="28">
        <v>447.80000000000007</v>
      </c>
      <c r="GF243" s="56">
        <v>2</v>
      </c>
      <c r="GH243" s="516" t="s">
        <v>2734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2734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3614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3984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4064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3632</v>
      </c>
      <c r="AQ245" s="28">
        <v>333.4</v>
      </c>
      <c r="AR245" s="56">
        <v>3</v>
      </c>
      <c r="AT245" s="516" t="s">
        <v>3617</v>
      </c>
      <c r="AW245" s="28">
        <v>74.900000000000006</v>
      </c>
      <c r="AX245" s="56">
        <v>0</v>
      </c>
      <c r="AZ245" s="516" t="s">
        <v>3623</v>
      </c>
      <c r="BC245" s="28">
        <v>43.8</v>
      </c>
      <c r="BD245" s="56">
        <v>0</v>
      </c>
      <c r="BF245" s="516" t="s">
        <v>3614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2714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2721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2723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2723</v>
      </c>
      <c r="DK245" s="28">
        <v>0</v>
      </c>
      <c r="DL245" s="56">
        <v>0</v>
      </c>
      <c r="DN245" s="516" t="s">
        <v>2726</v>
      </c>
      <c r="DQ245" s="28">
        <v>341.75</v>
      </c>
      <c r="DR245" s="56">
        <v>3</v>
      </c>
      <c r="DT245" s="516" t="s">
        <v>3632</v>
      </c>
      <c r="DW245" s="28">
        <v>578.69999999999993</v>
      </c>
      <c r="DX245" s="56">
        <v>3</v>
      </c>
      <c r="DZ245" s="516" t="s">
        <v>3617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2714</v>
      </c>
      <c r="FA245" s="28">
        <v>527.4</v>
      </c>
      <c r="FB245" s="56">
        <v>3</v>
      </c>
      <c r="FD245" s="516" t="s">
        <v>3615</v>
      </c>
      <c r="FG245" s="28">
        <v>327.2</v>
      </c>
      <c r="FH245" s="56">
        <v>0</v>
      </c>
      <c r="FJ245" s="516" t="s">
        <v>2714</v>
      </c>
      <c r="FM245" s="28">
        <v>490</v>
      </c>
      <c r="FN245" s="56">
        <v>2</v>
      </c>
      <c r="FP245" s="516" t="s">
        <v>3614</v>
      </c>
      <c r="FS245" s="28">
        <v>193.4</v>
      </c>
      <c r="FT245" s="56">
        <v>3</v>
      </c>
      <c r="FV245" s="516" t="s">
        <v>2721</v>
      </c>
      <c r="FY245" s="28">
        <v>511.7</v>
      </c>
      <c r="FZ245" s="56">
        <v>2</v>
      </c>
      <c r="GB245" s="516" t="s">
        <v>3620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3624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3623</v>
      </c>
      <c r="HC245" s="28">
        <v>3398.8</v>
      </c>
      <c r="HD245" s="56">
        <v>2</v>
      </c>
      <c r="HF245" s="478" t="s">
        <v>2714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3986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3679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3632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2721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3679</v>
      </c>
      <c r="DE246" s="28">
        <v>49.3</v>
      </c>
      <c r="DF246" s="56">
        <v>3</v>
      </c>
      <c r="DH246" s="516" t="s">
        <v>3628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2734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2707</v>
      </c>
      <c r="FA246" s="28">
        <v>327</v>
      </c>
      <c r="FB246" s="56">
        <v>0</v>
      </c>
      <c r="FD246" s="516" t="s">
        <v>3628</v>
      </c>
      <c r="FG246" s="28">
        <v>533.59999999999991</v>
      </c>
      <c r="FH246" s="56">
        <v>3</v>
      </c>
      <c r="FJ246" s="516" t="s">
        <v>3621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3621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3624</v>
      </c>
      <c r="GK246" s="28">
        <v>350.4</v>
      </c>
      <c r="GL246" s="56">
        <v>1</v>
      </c>
      <c r="GN246" s="516" t="s">
        <v>2714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4002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4003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3616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2718</v>
      </c>
      <c r="BC248" s="28">
        <v>22.400000000000002</v>
      </c>
      <c r="BD248" s="56">
        <v>0</v>
      </c>
      <c r="BF248" s="516" t="s">
        <v>2707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3620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3632</v>
      </c>
      <c r="CM248" s="28">
        <v>413.40000000000003</v>
      </c>
      <c r="CN248" s="56">
        <v>3</v>
      </c>
      <c r="CP248" s="516" t="s">
        <v>2726</v>
      </c>
      <c r="CS248" s="28">
        <v>977.6</v>
      </c>
      <c r="CT248" s="56">
        <v>3</v>
      </c>
      <c r="CV248" s="516" t="s">
        <v>2734</v>
      </c>
      <c r="CY248" s="28">
        <v>794.49999999999989</v>
      </c>
      <c r="CZ248" s="56">
        <v>0</v>
      </c>
      <c r="DB248" s="516" t="s">
        <v>2714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3617</v>
      </c>
      <c r="DQ248" s="28">
        <v>629.6</v>
      </c>
      <c r="DR248" s="56">
        <v>3</v>
      </c>
      <c r="DT248" s="516" t="s">
        <v>2718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3622</v>
      </c>
      <c r="EU248" s="28">
        <v>439.9</v>
      </c>
      <c r="EV248" s="56">
        <v>3</v>
      </c>
      <c r="EX248" s="516" t="s">
        <v>3628</v>
      </c>
      <c r="FA248" s="28">
        <v>541.4</v>
      </c>
      <c r="FB248" s="56">
        <v>1</v>
      </c>
      <c r="FD248" s="516" t="s">
        <v>2707</v>
      </c>
      <c r="FG248" s="28">
        <v>121.49999999999999</v>
      </c>
      <c r="FH248" s="56">
        <v>0</v>
      </c>
      <c r="FJ248" s="516" t="s">
        <v>3632</v>
      </c>
      <c r="FM248" s="28">
        <v>550.1</v>
      </c>
      <c r="FN248" s="56">
        <v>3</v>
      </c>
      <c r="FP248" s="516" t="s">
        <v>3615</v>
      </c>
      <c r="FS248" s="28">
        <v>145</v>
      </c>
      <c r="FT248" s="56">
        <v>2</v>
      </c>
      <c r="FV248" s="516" t="s">
        <v>3616</v>
      </c>
      <c r="FY248" s="28">
        <v>513.09999999999991</v>
      </c>
      <c r="FZ248" s="56">
        <v>1</v>
      </c>
      <c r="GB248" s="516" t="s">
        <v>3621</v>
      </c>
      <c r="GE248" s="28">
        <v>602.5</v>
      </c>
      <c r="GF248" s="56">
        <v>3</v>
      </c>
      <c r="GH248" s="516" t="s">
        <v>2721</v>
      </c>
      <c r="GK248" s="28">
        <v>426</v>
      </c>
      <c r="GL248" s="56">
        <v>1</v>
      </c>
      <c r="GN248" s="516" t="s">
        <v>3615</v>
      </c>
      <c r="GQ248" s="28">
        <v>665</v>
      </c>
      <c r="GR248" s="56">
        <v>2</v>
      </c>
      <c r="GT248" s="516" t="s">
        <v>2714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3614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3614</v>
      </c>
      <c r="BC249" s="28">
        <v>71.5</v>
      </c>
      <c r="BD249" s="56">
        <v>3</v>
      </c>
      <c r="BF249" s="516" t="s">
        <v>3624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3679</v>
      </c>
      <c r="CA249" s="28">
        <v>284</v>
      </c>
      <c r="CB249" s="56">
        <v>3</v>
      </c>
      <c r="CD249" s="516" t="s">
        <v>3632</v>
      </c>
      <c r="CG249" s="28">
        <v>134</v>
      </c>
      <c r="CH249" s="56">
        <v>1</v>
      </c>
      <c r="CJ249" s="516" t="s">
        <v>2726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2721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3622</v>
      </c>
      <c r="DQ249" s="28">
        <v>432.8</v>
      </c>
      <c r="DR249" s="56">
        <v>0</v>
      </c>
      <c r="DT249" s="516" t="s">
        <v>2721</v>
      </c>
      <c r="DW249" s="28">
        <v>944.59999999999991</v>
      </c>
      <c r="DX249" s="56">
        <v>3</v>
      </c>
      <c r="DZ249" s="516" t="s">
        <v>3623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3679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3679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3614</v>
      </c>
      <c r="FY249" s="28">
        <v>611.6</v>
      </c>
      <c r="FZ249" s="56">
        <v>2</v>
      </c>
      <c r="GB249" s="516" t="s">
        <v>2718</v>
      </c>
      <c r="GE249" s="28">
        <v>396</v>
      </c>
      <c r="GF249" s="56">
        <v>0</v>
      </c>
      <c r="GH249" s="516" t="s">
        <v>3679</v>
      </c>
      <c r="GK249" s="28">
        <v>428.1</v>
      </c>
      <c r="GL249" s="56">
        <v>2</v>
      </c>
      <c r="GN249" s="516" t="s">
        <v>2721</v>
      </c>
      <c r="GQ249" s="28">
        <v>611</v>
      </c>
      <c r="GR249" s="56">
        <v>1</v>
      </c>
      <c r="GT249" s="516" t="s">
        <v>3623</v>
      </c>
      <c r="GW249" s="28">
        <v>0</v>
      </c>
      <c r="GX249" s="56">
        <v>0</v>
      </c>
      <c r="GZ249" s="516" t="s">
        <v>2714</v>
      </c>
      <c r="HC249" s="28">
        <v>1288.4000000000001</v>
      </c>
      <c r="HD249" s="56">
        <v>0</v>
      </c>
      <c r="HF249" s="478" t="s">
        <v>3621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3615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3624</v>
      </c>
      <c r="BC251" s="28">
        <v>49.6</v>
      </c>
      <c r="BD251" s="56">
        <v>0</v>
      </c>
      <c r="BF251" s="516" t="s">
        <v>3616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3632</v>
      </c>
      <c r="CA251" s="28">
        <v>168.6</v>
      </c>
      <c r="CB251" s="56">
        <v>2</v>
      </c>
      <c r="CD251" s="516" t="s">
        <v>2726</v>
      </c>
      <c r="CG251" s="28">
        <v>45.5</v>
      </c>
      <c r="CH251" s="56">
        <v>0</v>
      </c>
      <c r="CJ251" s="516" t="s">
        <v>2723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2714</v>
      </c>
      <c r="DQ251" s="28">
        <v>313.8</v>
      </c>
      <c r="DR251" s="56">
        <v>1</v>
      </c>
      <c r="DT251" s="516" t="s">
        <v>3621</v>
      </c>
      <c r="DW251" s="28">
        <v>755</v>
      </c>
      <c r="DX251" s="56">
        <v>3</v>
      </c>
      <c r="DZ251" s="516" t="s">
        <v>2726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2707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3679</v>
      </c>
      <c r="FG251" s="28">
        <v>328.3</v>
      </c>
      <c r="FH251" s="56">
        <v>3</v>
      </c>
      <c r="FJ251" s="516" t="s">
        <v>3617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2734</v>
      </c>
      <c r="GE251" s="28">
        <v>438.3</v>
      </c>
      <c r="GF251" s="56">
        <v>2</v>
      </c>
      <c r="GH251" s="516" t="s">
        <v>3617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3617</v>
      </c>
      <c r="GW251" s="28">
        <v>65.7</v>
      </c>
      <c r="GX251" s="56">
        <v>3</v>
      </c>
      <c r="GZ251" s="516" t="s">
        <v>2719</v>
      </c>
      <c r="HC251" s="28">
        <v>2579.9</v>
      </c>
      <c r="HD251" s="56">
        <v>1</v>
      </c>
      <c r="HF251" s="478" t="s">
        <v>2718</v>
      </c>
      <c r="HI251" s="28">
        <v>869.3</v>
      </c>
      <c r="HJ251" s="56">
        <v>1</v>
      </c>
    </row>
    <row r="252" spans="1:218" ht="15.75">
      <c r="AH252" s="516" t="s">
        <v>2718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2718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2723</v>
      </c>
      <c r="BU252" s="28">
        <v>81.400000000000006</v>
      </c>
      <c r="BV252" s="56">
        <v>3</v>
      </c>
      <c r="BX252" s="516" t="s">
        <v>3617</v>
      </c>
      <c r="CA252" s="28">
        <v>145.4</v>
      </c>
      <c r="CB252" s="56">
        <v>1</v>
      </c>
      <c r="CD252" s="516" t="s">
        <v>2718</v>
      </c>
      <c r="CG252" s="28">
        <v>98.3</v>
      </c>
      <c r="CH252" s="56">
        <v>3</v>
      </c>
      <c r="CJ252" s="516" t="s">
        <v>2719</v>
      </c>
      <c r="CM252" s="28">
        <v>396.3</v>
      </c>
      <c r="CN252" s="56">
        <v>3</v>
      </c>
      <c r="CP252" s="516" t="s">
        <v>3622</v>
      </c>
      <c r="CS252" s="28">
        <v>268.10000000000002</v>
      </c>
      <c r="CT252" s="56">
        <v>3</v>
      </c>
      <c r="CV252" s="516" t="s">
        <v>3628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3632</v>
      </c>
      <c r="DQ252" s="28">
        <v>369.75</v>
      </c>
      <c r="DR252" s="56">
        <v>2</v>
      </c>
      <c r="DT252" s="516" t="s">
        <v>3617</v>
      </c>
      <c r="DW252" s="28">
        <v>406.29999999999995</v>
      </c>
      <c r="DX252" s="56">
        <v>0</v>
      </c>
      <c r="DZ252" s="516" t="s">
        <v>3622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2723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2721</v>
      </c>
      <c r="GE252" s="28">
        <v>381.3</v>
      </c>
      <c r="GF252" s="56">
        <v>1</v>
      </c>
      <c r="GH252" s="516" t="s">
        <v>3614</v>
      </c>
      <c r="GK252" s="28">
        <v>578.5</v>
      </c>
      <c r="GL252" s="56">
        <v>3</v>
      </c>
      <c r="GN252" s="516" t="s">
        <v>3628</v>
      </c>
      <c r="GQ252" s="28">
        <v>568</v>
      </c>
      <c r="GR252" s="56">
        <v>0</v>
      </c>
      <c r="GT252" s="516" t="s">
        <v>2719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3624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2719</v>
      </c>
      <c r="AK254" s="28">
        <v>480.4</v>
      </c>
      <c r="AL254" s="56">
        <v>3</v>
      </c>
      <c r="AN254" s="516" t="s">
        <v>3624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3679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2718</v>
      </c>
      <c r="CA254" s="28">
        <v>510.3</v>
      </c>
      <c r="CB254" s="56">
        <v>3</v>
      </c>
      <c r="CD254" s="516" t="s">
        <v>3617</v>
      </c>
      <c r="CG254" s="28">
        <v>51.800000000000004</v>
      </c>
      <c r="CH254" s="56">
        <v>0</v>
      </c>
      <c r="CJ254" s="516" t="s">
        <v>2714</v>
      </c>
      <c r="CM254" s="28">
        <v>480</v>
      </c>
      <c r="CN254" s="56">
        <v>2</v>
      </c>
      <c r="CP254" s="516" t="s">
        <v>3617</v>
      </c>
      <c r="CS254" s="28">
        <v>365.4</v>
      </c>
      <c r="CT254" s="56">
        <v>2</v>
      </c>
      <c r="CV254" s="516" t="s">
        <v>3632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2723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3622</v>
      </c>
      <c r="EI254" s="28">
        <v>442.49999999999994</v>
      </c>
      <c r="EJ254" s="56">
        <v>3</v>
      </c>
      <c r="EL254" s="516" t="s">
        <v>2714</v>
      </c>
      <c r="EO254" s="28">
        <v>4.6000000000000005</v>
      </c>
      <c r="EP254" s="56">
        <v>0</v>
      </c>
      <c r="ER254" s="516" t="s">
        <v>3623</v>
      </c>
      <c r="EU254" s="28">
        <v>330.79999999999995</v>
      </c>
      <c r="EV254" s="56">
        <v>3</v>
      </c>
      <c r="EX254" s="516" t="s">
        <v>2721</v>
      </c>
      <c r="FA254" s="28">
        <v>467.8</v>
      </c>
      <c r="FB254" s="56">
        <v>3</v>
      </c>
      <c r="FD254" s="516" t="s">
        <v>3624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2723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3615</v>
      </c>
      <c r="GE254" s="28">
        <v>579.1</v>
      </c>
      <c r="GF254" s="56">
        <v>2</v>
      </c>
      <c r="GH254" s="516" t="s">
        <v>2719</v>
      </c>
      <c r="GK254" s="28">
        <v>468.8</v>
      </c>
      <c r="GL254" s="56">
        <v>1</v>
      </c>
      <c r="GN254" s="516" t="s">
        <v>3620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3679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2723</v>
      </c>
      <c r="AQ255" s="28">
        <v>455.55</v>
      </c>
      <c r="AR255" s="56">
        <v>3</v>
      </c>
      <c r="AT255" s="516" t="s">
        <v>3628</v>
      </c>
      <c r="AW255" s="28">
        <v>130.80000000000001</v>
      </c>
      <c r="AX255" s="56">
        <v>0</v>
      </c>
      <c r="AZ255" s="516" t="s">
        <v>2723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2721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2723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2726</v>
      </c>
      <c r="DK255" s="28">
        <v>13.2</v>
      </c>
      <c r="DL255" s="56">
        <v>1</v>
      </c>
      <c r="DN255" s="516" t="s">
        <v>2718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3628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3616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3679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3624</v>
      </c>
      <c r="FY255" s="28">
        <v>539.79999999999995</v>
      </c>
      <c r="FZ255" s="56">
        <v>3</v>
      </c>
      <c r="GB255" s="516" t="s">
        <v>2714</v>
      </c>
      <c r="GE255" s="28">
        <v>499</v>
      </c>
      <c r="GF255" s="56">
        <v>1</v>
      </c>
      <c r="GH255" s="516" t="s">
        <v>3616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3624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3617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3632</v>
      </c>
      <c r="AK257" s="28">
        <v>142.29999999999998</v>
      </c>
      <c r="AL257" s="56">
        <v>0</v>
      </c>
      <c r="AN257" s="516" t="s">
        <v>3679</v>
      </c>
      <c r="AQ257" s="28">
        <v>292.5</v>
      </c>
      <c r="AR257" s="56">
        <v>1</v>
      </c>
      <c r="AT257" s="516" t="s">
        <v>2723</v>
      </c>
      <c r="AW257" s="28">
        <v>117.2</v>
      </c>
      <c r="AX257" s="56">
        <v>3</v>
      </c>
      <c r="AZ257" s="516" t="s">
        <v>3620</v>
      </c>
      <c r="BC257" s="28">
        <v>203.8</v>
      </c>
      <c r="BD257" s="56">
        <v>3</v>
      </c>
      <c r="BF257" s="516" t="s">
        <v>2734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3628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3620</v>
      </c>
      <c r="CM257" s="28">
        <v>292.2</v>
      </c>
      <c r="CN257" s="56">
        <v>1</v>
      </c>
      <c r="CP257" s="516" t="s">
        <v>3620</v>
      </c>
      <c r="CS257" s="28">
        <v>407.09999999999997</v>
      </c>
      <c r="CT257" s="56">
        <v>0</v>
      </c>
      <c r="CV257" s="516" t="s">
        <v>3624</v>
      </c>
      <c r="CY257" s="28">
        <v>508.30000000000007</v>
      </c>
      <c r="CZ257" s="56">
        <v>0</v>
      </c>
      <c r="DB257" s="516" t="s">
        <v>2726</v>
      </c>
      <c r="DE257" s="28">
        <v>19.2</v>
      </c>
      <c r="DF257" s="56">
        <v>2</v>
      </c>
      <c r="DH257" s="516" t="s">
        <v>3623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2718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2718</v>
      </c>
      <c r="FM257" s="28">
        <v>430.00000000000006</v>
      </c>
      <c r="FN257" s="56">
        <v>2</v>
      </c>
      <c r="FP257" s="516" t="s">
        <v>3679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3616</v>
      </c>
      <c r="GQ257" s="28">
        <v>248.1</v>
      </c>
      <c r="GR257" s="56">
        <v>0</v>
      </c>
      <c r="GT257" s="516" t="s">
        <v>2721</v>
      </c>
      <c r="GW257" s="28">
        <v>0</v>
      </c>
      <c r="GX257" s="56">
        <v>0</v>
      </c>
      <c r="GZ257" s="516" t="s">
        <v>3616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2707</v>
      </c>
      <c r="AQ258" s="28">
        <v>304.5</v>
      </c>
      <c r="AR258" s="56">
        <v>2</v>
      </c>
      <c r="AT258" s="516" t="s">
        <v>3623</v>
      </c>
      <c r="AW258" s="28">
        <v>77.2</v>
      </c>
      <c r="AX258" s="56">
        <v>0</v>
      </c>
      <c r="AZ258" s="516" t="s">
        <v>2707</v>
      </c>
      <c r="BC258" s="28">
        <v>37.799999999999997</v>
      </c>
      <c r="BD258" s="56">
        <v>0</v>
      </c>
      <c r="BF258" s="516" t="s">
        <v>3679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2714</v>
      </c>
      <c r="BU258" s="28">
        <v>63.800000000000004</v>
      </c>
      <c r="BV258" s="56">
        <v>3</v>
      </c>
      <c r="BX258" s="516" t="s">
        <v>3628</v>
      </c>
      <c r="CA258" s="28">
        <v>237.9</v>
      </c>
      <c r="CB258" s="56">
        <v>3</v>
      </c>
      <c r="CD258" s="516" t="s">
        <v>2714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3624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2723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3620</v>
      </c>
      <c r="DQ258" s="28">
        <v>385.5</v>
      </c>
      <c r="DR258" s="56">
        <v>2</v>
      </c>
      <c r="DT258" s="516" t="s">
        <v>3628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3622</v>
      </c>
      <c r="FA258" s="28">
        <v>594.40000000000009</v>
      </c>
      <c r="FB258" s="56">
        <v>3</v>
      </c>
      <c r="FD258" s="516" t="s">
        <v>3616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2723</v>
      </c>
      <c r="GE258" s="28">
        <v>608.5</v>
      </c>
      <c r="GF258" s="56">
        <v>3</v>
      </c>
      <c r="GH258" s="516" t="s">
        <v>2707</v>
      </c>
      <c r="GK258" s="28">
        <v>408.4</v>
      </c>
      <c r="GL258" s="56">
        <v>0</v>
      </c>
      <c r="GN258" s="516" t="s">
        <v>3617</v>
      </c>
      <c r="GQ258" s="28">
        <v>371.5</v>
      </c>
      <c r="GR258" s="56">
        <v>3</v>
      </c>
      <c r="GT258" s="516" t="s">
        <v>3620</v>
      </c>
      <c r="GW258" s="28">
        <v>90</v>
      </c>
      <c r="GX258" s="56">
        <v>3</v>
      </c>
      <c r="GZ258" s="516" t="s">
        <v>2726</v>
      </c>
      <c r="HC258" s="28">
        <v>3537.7</v>
      </c>
      <c r="HD258" s="56">
        <v>3</v>
      </c>
      <c r="HF258" s="478" t="s">
        <v>3679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3622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3621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3621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2726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3615</v>
      </c>
      <c r="CG260" s="28">
        <v>134.80000000000001</v>
      </c>
      <c r="CH260" s="56">
        <v>3</v>
      </c>
      <c r="CJ260" s="516" t="s">
        <v>3622</v>
      </c>
      <c r="CM260" s="28">
        <v>554.9</v>
      </c>
      <c r="CN260" s="56">
        <v>3</v>
      </c>
      <c r="CP260" s="516" t="s">
        <v>3615</v>
      </c>
      <c r="CS260" s="28">
        <v>397.90000000000003</v>
      </c>
      <c r="CT260" s="56">
        <v>1</v>
      </c>
      <c r="CV260" s="516" t="s">
        <v>3623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3632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2714</v>
      </c>
      <c r="EC260" s="28">
        <v>97</v>
      </c>
      <c r="ED260" s="56">
        <v>0</v>
      </c>
      <c r="EF260" s="516" t="s">
        <v>3615</v>
      </c>
      <c r="EI260" s="28">
        <v>243.9</v>
      </c>
      <c r="EJ260" s="56">
        <v>3</v>
      </c>
      <c r="EL260" s="516" t="s">
        <v>3628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2719</v>
      </c>
      <c r="FY260" s="28">
        <v>553</v>
      </c>
      <c r="FZ260" s="56">
        <v>3</v>
      </c>
      <c r="GB260" s="516" t="s">
        <v>3624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2719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3617</v>
      </c>
      <c r="HC260" s="28">
        <v>1793.1</v>
      </c>
      <c r="HD260" s="56">
        <v>1</v>
      </c>
      <c r="HF260" s="478" t="s">
        <v>2721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3621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2734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3615</v>
      </c>
      <c r="BI261" s="28">
        <v>684.30000000000007</v>
      </c>
      <c r="BJ261" s="56">
        <v>3</v>
      </c>
      <c r="BL261" s="516" t="s">
        <v>3628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3620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3623</v>
      </c>
      <c r="CS261" s="28">
        <v>399</v>
      </c>
      <c r="CT261" s="56">
        <v>2</v>
      </c>
      <c r="CV261" s="516" t="s">
        <v>3620</v>
      </c>
      <c r="CY261" s="28">
        <v>332.3</v>
      </c>
      <c r="CZ261" s="56">
        <v>0</v>
      </c>
      <c r="DB261" s="516" t="s">
        <v>2734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2714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2719</v>
      </c>
      <c r="EI261" s="28">
        <v>138.6</v>
      </c>
      <c r="EJ261" s="56">
        <v>0</v>
      </c>
      <c r="EL261" s="516" t="s">
        <v>3621</v>
      </c>
      <c r="EO261" s="28">
        <v>0</v>
      </c>
      <c r="EP261" s="56">
        <v>0</v>
      </c>
      <c r="ER261" s="516" t="s">
        <v>2714</v>
      </c>
      <c r="EU261" s="28">
        <v>254.7</v>
      </c>
      <c r="EV261" s="56">
        <v>0</v>
      </c>
      <c r="EX261" s="516" t="s">
        <v>3621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3622</v>
      </c>
      <c r="FM261" s="28">
        <v>546</v>
      </c>
      <c r="FN261" s="56">
        <v>3</v>
      </c>
      <c r="FP261" s="516" t="s">
        <v>3616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3622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3621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3623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2734</v>
      </c>
      <c r="AQ263" s="28">
        <v>291.89999999999998</v>
      </c>
      <c r="AR263" s="56">
        <v>3</v>
      </c>
      <c r="AT263" s="516" t="s">
        <v>2726</v>
      </c>
      <c r="AW263" s="28">
        <v>112.19999999999999</v>
      </c>
      <c r="AX263" s="56">
        <v>3</v>
      </c>
      <c r="AZ263" s="516" t="s">
        <v>3615</v>
      </c>
      <c r="BC263" s="28">
        <v>68.900000000000006</v>
      </c>
      <c r="BD263" s="56">
        <v>0</v>
      </c>
      <c r="BF263" s="516" t="s">
        <v>2719</v>
      </c>
      <c r="BI263" s="28">
        <v>908.8</v>
      </c>
      <c r="BJ263" s="56">
        <v>3</v>
      </c>
      <c r="BL263" s="516" t="s">
        <v>3632</v>
      </c>
      <c r="BO263" s="28">
        <v>159.69999999999999</v>
      </c>
      <c r="BP263" s="56">
        <v>0</v>
      </c>
      <c r="BR263" s="516" t="s">
        <v>3621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3616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3620</v>
      </c>
      <c r="DE263" s="28">
        <v>0</v>
      </c>
      <c r="DF263" s="56">
        <v>1</v>
      </c>
      <c r="DH263" s="516" t="s">
        <v>3620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3615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3621</v>
      </c>
      <c r="EI263" s="28">
        <v>183</v>
      </c>
      <c r="EJ263" s="56">
        <v>1</v>
      </c>
      <c r="EL263" s="516" t="s">
        <v>3614</v>
      </c>
      <c r="EO263" s="28">
        <v>338.3</v>
      </c>
      <c r="EP263" s="56">
        <v>3</v>
      </c>
      <c r="ER263" s="516" t="s">
        <v>3679</v>
      </c>
      <c r="EU263" s="28">
        <v>351.40000000000003</v>
      </c>
      <c r="EV263" s="56">
        <v>1</v>
      </c>
      <c r="EX263" s="516" t="s">
        <v>3614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2726</v>
      </c>
      <c r="FM263" s="28">
        <v>421.59999999999997</v>
      </c>
      <c r="FN263" s="56">
        <v>0</v>
      </c>
      <c r="FP263" s="516" t="s">
        <v>3622</v>
      </c>
      <c r="FS263" s="28">
        <v>133.30000000000001</v>
      </c>
      <c r="FT263" s="56">
        <v>3</v>
      </c>
      <c r="FV263" s="516" t="s">
        <v>3628</v>
      </c>
      <c r="FY263" s="28">
        <v>440.9</v>
      </c>
      <c r="FZ263" s="56">
        <v>1</v>
      </c>
      <c r="GB263" s="516" t="s">
        <v>3622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3679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3615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3628</v>
      </c>
      <c r="AK264" s="28">
        <v>6</v>
      </c>
      <c r="AL264" s="56">
        <v>0</v>
      </c>
      <c r="AN264" s="516" t="s">
        <v>3622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3622</v>
      </c>
      <c r="BC264" s="28">
        <v>106.39999999999999</v>
      </c>
      <c r="BD264" s="56">
        <v>3</v>
      </c>
      <c r="BF264" s="516" t="s">
        <v>2721</v>
      </c>
      <c r="BI264" s="28">
        <v>538.35</v>
      </c>
      <c r="BJ264" s="56">
        <v>0</v>
      </c>
      <c r="BL264" s="516" t="s">
        <v>3616</v>
      </c>
      <c r="BO264" s="28">
        <v>207.8</v>
      </c>
      <c r="BP264" s="56">
        <v>3</v>
      </c>
      <c r="BR264" s="516" t="s">
        <v>3624</v>
      </c>
      <c r="BU264" s="28">
        <v>71.5</v>
      </c>
      <c r="BV264" s="56">
        <v>0</v>
      </c>
      <c r="BX264" s="516" t="s">
        <v>3622</v>
      </c>
      <c r="CA264" s="28">
        <v>176</v>
      </c>
      <c r="CB264" s="56">
        <v>2</v>
      </c>
      <c r="CD264" s="516" t="s">
        <v>2707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2726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2721</v>
      </c>
      <c r="DQ264" s="28">
        <v>351.45</v>
      </c>
      <c r="DR264" s="56">
        <v>0</v>
      </c>
      <c r="DT264" s="516" t="s">
        <v>3614</v>
      </c>
      <c r="DW264" s="28">
        <v>234.29999999999998</v>
      </c>
      <c r="DX264" s="56">
        <v>3</v>
      </c>
      <c r="DZ264" s="516" t="s">
        <v>3624</v>
      </c>
      <c r="EC264" s="28">
        <v>205</v>
      </c>
      <c r="ED264" s="56">
        <v>1</v>
      </c>
      <c r="EF264" s="516" t="s">
        <v>2726</v>
      </c>
      <c r="EI264" s="28">
        <v>201.8</v>
      </c>
      <c r="EJ264" s="56">
        <v>2</v>
      </c>
      <c r="EL264" s="516" t="s">
        <v>3623</v>
      </c>
      <c r="EO264" s="28">
        <v>256.2</v>
      </c>
      <c r="EP264" s="56">
        <v>0</v>
      </c>
      <c r="ER264" s="516" t="s">
        <v>2726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3624</v>
      </c>
      <c r="FM264" s="28">
        <v>679.59999999999991</v>
      </c>
      <c r="FN264" s="56">
        <v>3</v>
      </c>
      <c r="FP264" s="516" t="s">
        <v>2721</v>
      </c>
      <c r="FS264" s="28">
        <v>58.8</v>
      </c>
      <c r="FT264" s="56">
        <v>0</v>
      </c>
      <c r="FV264" s="516" t="s">
        <v>3623</v>
      </c>
      <c r="FY264" s="28">
        <v>457</v>
      </c>
      <c r="FZ264" s="56">
        <v>2</v>
      </c>
      <c r="GB264" s="516" t="s">
        <v>3632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2718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3632</v>
      </c>
      <c r="HC264" s="28">
        <v>1921.5999999999997</v>
      </c>
      <c r="HD264" s="56">
        <v>3</v>
      </c>
      <c r="HF264" s="478" t="s">
        <v>2707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4180</v>
      </c>
      <c r="E268" s="256"/>
      <c r="F268" s="256"/>
      <c r="L268" s="256"/>
      <c r="V268" s="496"/>
      <c r="AH268" s="496" t="s">
        <v>4180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3300</v>
      </c>
      <c r="M269" s="509" t="s">
        <v>4179</v>
      </c>
      <c r="Y269" s="507" t="s">
        <v>5161</v>
      </c>
      <c r="Z269" s="506"/>
      <c r="AA269" s="506"/>
      <c r="AB269" s="506"/>
      <c r="AC269" s="506"/>
      <c r="AD269" s="511" t="s">
        <v>150</v>
      </c>
      <c r="AE269" s="497" t="s">
        <v>3027</v>
      </c>
      <c r="AH269" s="509" t="s">
        <v>4168</v>
      </c>
      <c r="AL269" s="510"/>
      <c r="AN269" s="505" t="s">
        <v>4169</v>
      </c>
      <c r="AT269" s="509" t="s">
        <v>4170</v>
      </c>
      <c r="AZ269" s="509" t="s">
        <v>4171</v>
      </c>
      <c r="BF269" s="509" t="s">
        <v>737</v>
      </c>
      <c r="BL269" s="509" t="s">
        <v>4172</v>
      </c>
      <c r="BR269" s="509" t="s">
        <v>4173</v>
      </c>
      <c r="BX269" s="509" t="s">
        <v>3024</v>
      </c>
      <c r="CD269" s="509" t="s">
        <v>4455</v>
      </c>
      <c r="CJ269" s="509" t="s">
        <v>186</v>
      </c>
      <c r="CP269" s="509" t="s">
        <v>175</v>
      </c>
      <c r="CV269" s="509" t="s">
        <v>3025</v>
      </c>
      <c r="DB269" s="509" t="s">
        <v>4174</v>
      </c>
      <c r="DH269" s="509" t="s">
        <v>4175</v>
      </c>
      <c r="DN269" s="509" t="s">
        <v>188</v>
      </c>
      <c r="DT269" s="509" t="s">
        <v>4176</v>
      </c>
      <c r="DZ269" s="509" t="s">
        <v>3026</v>
      </c>
      <c r="EF269" s="509" t="s">
        <v>2265</v>
      </c>
      <c r="EL269" s="509" t="s">
        <v>190</v>
      </c>
      <c r="ER269" s="509" t="s">
        <v>3163</v>
      </c>
      <c r="EX269" s="509" t="s">
        <v>3164</v>
      </c>
      <c r="FD269" s="509" t="s">
        <v>4177</v>
      </c>
      <c r="FJ269" s="509" t="s">
        <v>193</v>
      </c>
      <c r="FP269" s="509" t="s">
        <v>3207</v>
      </c>
      <c r="FV269" s="509" t="s">
        <v>194</v>
      </c>
      <c r="GB269" s="509" t="s">
        <v>176</v>
      </c>
      <c r="GH269" s="509" t="s">
        <v>196</v>
      </c>
      <c r="GN269" s="509" t="s">
        <v>3165</v>
      </c>
      <c r="GT269" s="509" t="s">
        <v>198</v>
      </c>
      <c r="GZ269" s="509" t="s">
        <v>199</v>
      </c>
      <c r="HF269" s="509" t="s">
        <v>4178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3626</v>
      </c>
      <c r="V270" s="28">
        <f>'Punten per wedstrijd'!S57</f>
        <v>150.9</v>
      </c>
      <c r="W270" s="56">
        <v>3</v>
      </c>
      <c r="Y270" s="515" t="s">
        <v>0</v>
      </c>
      <c r="Z270" s="554" t="s">
        <v>4036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3629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3618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2711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2730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3626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2713</v>
      </c>
      <c r="EU270" s="28">
        <v>306.40000000000003</v>
      </c>
      <c r="EV270" s="56">
        <v>3</v>
      </c>
      <c r="EX270" s="516" t="s">
        <v>3626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3642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2730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3995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3618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3618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2713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3618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3629</v>
      </c>
      <c r="DK271" s="28">
        <v>45</v>
      </c>
      <c r="DL271" s="56">
        <v>3</v>
      </c>
      <c r="DN271" s="516" t="s">
        <v>2713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2713</v>
      </c>
      <c r="EO271" s="28">
        <v>195.2</v>
      </c>
      <c r="EP271" s="56">
        <v>3</v>
      </c>
      <c r="ER271" s="516" t="s">
        <v>3627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3629</v>
      </c>
      <c r="FS271" s="28">
        <v>117.6</v>
      </c>
      <c r="FT271" s="56">
        <v>0</v>
      </c>
      <c r="FV271" s="516" t="s">
        <v>2711</v>
      </c>
      <c r="FY271" s="28">
        <v>429.5</v>
      </c>
      <c r="FZ271" s="56">
        <v>1</v>
      </c>
      <c r="GB271" s="516" t="s">
        <v>3631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2730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3618</v>
      </c>
      <c r="HC271" s="28">
        <v>2041.6</v>
      </c>
      <c r="HD271" s="56">
        <v>3</v>
      </c>
      <c r="HF271" s="478" t="s">
        <v>2722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4026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2729</v>
      </c>
      <c r="D273" s="28">
        <f>'Punten per wedstrijd'!M273</f>
        <v>296.5</v>
      </c>
      <c r="E273" s="56">
        <v>0</v>
      </c>
      <c r="G273" s="478" t="s">
        <v>2832</v>
      </c>
      <c r="J273" s="28">
        <f>'Punten per wedstrijd'!M251</f>
        <v>536.40000000000009</v>
      </c>
      <c r="K273" s="56">
        <v>1</v>
      </c>
      <c r="M273" s="478" t="s">
        <v>3631</v>
      </c>
      <c r="P273" s="28">
        <f>'Punten per wedstrijd'!S79</f>
        <v>181</v>
      </c>
      <c r="Q273" s="56">
        <v>3</v>
      </c>
      <c r="S273" s="478" t="s">
        <v>2730</v>
      </c>
      <c r="V273" s="28">
        <f>'Punten per wedstrijd'!S136</f>
        <v>462</v>
      </c>
      <c r="W273" s="56">
        <v>3</v>
      </c>
      <c r="Y273" s="515" t="s">
        <v>5</v>
      </c>
      <c r="Z273" s="554" t="s">
        <v>4057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3642</v>
      </c>
      <c r="AW273" s="28">
        <v>103.5</v>
      </c>
      <c r="AX273" s="56">
        <v>2</v>
      </c>
      <c r="AZ273" s="516" t="s">
        <v>3618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3625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2716</v>
      </c>
      <c r="CS273" s="28">
        <v>521.6</v>
      </c>
      <c r="CT273" s="56">
        <v>1</v>
      </c>
      <c r="CV273" s="516" t="s">
        <v>2713</v>
      </c>
      <c r="CY273" s="28">
        <v>709.6</v>
      </c>
      <c r="CZ273" s="56">
        <v>3</v>
      </c>
      <c r="DB273" s="516" t="s">
        <v>2729</v>
      </c>
      <c r="DE273" s="28">
        <v>22</v>
      </c>
      <c r="DF273" s="56">
        <v>3</v>
      </c>
      <c r="DH273" s="516" t="s">
        <v>2832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2711</v>
      </c>
      <c r="DW273" s="28">
        <v>685.8</v>
      </c>
      <c r="DX273" s="56">
        <v>0</v>
      </c>
      <c r="DZ273" s="516" t="s">
        <v>2730</v>
      </c>
      <c r="EC273" s="28">
        <v>479</v>
      </c>
      <c r="ED273" s="56">
        <v>3</v>
      </c>
      <c r="EF273" s="516" t="s">
        <v>3625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3642</v>
      </c>
      <c r="FG273" s="28">
        <v>629.80000000000007</v>
      </c>
      <c r="FH273" s="56">
        <v>2</v>
      </c>
      <c r="FJ273" s="516" t="s">
        <v>3627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3627</v>
      </c>
      <c r="FY273" s="28">
        <v>562.79999999999995</v>
      </c>
      <c r="FZ273" s="56">
        <v>2</v>
      </c>
      <c r="GB273" s="516" t="s">
        <v>3625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2832</v>
      </c>
      <c r="GQ273" s="28">
        <v>602</v>
      </c>
      <c r="GR273" s="56">
        <v>1</v>
      </c>
      <c r="GT273" s="516" t="s">
        <v>2730</v>
      </c>
      <c r="GW273" s="28">
        <v>49.500000000000007</v>
      </c>
      <c r="GX273" s="56">
        <v>3</v>
      </c>
      <c r="GZ273" s="516" t="s">
        <v>3625</v>
      </c>
      <c r="HC273" s="28">
        <v>2791.4</v>
      </c>
      <c r="HD273" s="56">
        <v>3</v>
      </c>
      <c r="HF273" s="478" t="s">
        <v>3627</v>
      </c>
      <c r="HI273" s="28">
        <v>856.59999999999991</v>
      </c>
      <c r="HJ273" s="56">
        <v>1</v>
      </c>
    </row>
    <row r="274" spans="1:218" ht="16.5">
      <c r="A274" s="478" t="s">
        <v>2713</v>
      </c>
      <c r="D274" s="28">
        <f>'Punten per wedstrijd'!M225</f>
        <v>998.6</v>
      </c>
      <c r="E274" s="56">
        <v>3</v>
      </c>
      <c r="G274" s="478" t="s">
        <v>3642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3013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2713</v>
      </c>
      <c r="AQ274" s="28">
        <v>390.7</v>
      </c>
      <c r="AR274" s="56">
        <v>3</v>
      </c>
      <c r="AT274" s="516" t="s">
        <v>2711</v>
      </c>
      <c r="AW274" s="28">
        <v>89.1</v>
      </c>
      <c r="AX274" s="56">
        <v>1</v>
      </c>
      <c r="AZ274" s="516" t="s">
        <v>3629</v>
      </c>
      <c r="BC274" s="28">
        <v>74.199999999999989</v>
      </c>
      <c r="BD274" s="56">
        <v>3</v>
      </c>
      <c r="BF274" s="516" t="s">
        <v>2729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3642</v>
      </c>
      <c r="CG274" s="28">
        <v>145.89999999999998</v>
      </c>
      <c r="CH274" s="56">
        <v>3</v>
      </c>
      <c r="CJ274" s="516" t="s">
        <v>2722</v>
      </c>
      <c r="CM274" s="28">
        <v>349.7</v>
      </c>
      <c r="CN274" s="56">
        <v>2</v>
      </c>
      <c r="CP274" s="516" t="s">
        <v>3627</v>
      </c>
      <c r="CS274" s="28">
        <v>600.80000000000007</v>
      </c>
      <c r="CT274" s="56">
        <v>2</v>
      </c>
      <c r="CV274" s="516" t="s">
        <v>2716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3631</v>
      </c>
      <c r="DQ274" s="28">
        <v>424.7</v>
      </c>
      <c r="DR274" s="56">
        <v>1</v>
      </c>
      <c r="DT274" s="516" t="s">
        <v>2722</v>
      </c>
      <c r="DW274" s="28">
        <v>930.1</v>
      </c>
      <c r="DX274" s="56">
        <v>3</v>
      </c>
      <c r="DZ274" s="516" t="s">
        <v>3631</v>
      </c>
      <c r="EC274" s="28">
        <v>241.3</v>
      </c>
      <c r="ED274" s="56">
        <v>0</v>
      </c>
      <c r="EF274" s="516" t="s">
        <v>3629</v>
      </c>
      <c r="EI274" s="28">
        <v>637.4</v>
      </c>
      <c r="EJ274" s="56">
        <v>3</v>
      </c>
      <c r="EL274" s="516" t="s">
        <v>2711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3642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3627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2713</v>
      </c>
      <c r="HC274" s="28">
        <v>1624.4</v>
      </c>
      <c r="HD274" s="56">
        <v>0</v>
      </c>
      <c r="HF274" s="478" t="s">
        <v>2729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3618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2730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2848</v>
      </c>
      <c r="BC276" s="28">
        <v>123.7</v>
      </c>
      <c r="BD276" s="56">
        <v>3</v>
      </c>
      <c r="BF276" s="516" t="s">
        <v>3626</v>
      </c>
      <c r="BI276" s="28">
        <v>610.35</v>
      </c>
      <c r="BJ276" s="56">
        <v>1</v>
      </c>
      <c r="BL276" s="516" t="s">
        <v>2730</v>
      </c>
      <c r="BO276" s="28">
        <v>175.9</v>
      </c>
      <c r="BP276" s="56">
        <v>2</v>
      </c>
      <c r="BR276" s="516" t="s">
        <v>2722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3642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2722</v>
      </c>
      <c r="DQ276" s="28">
        <v>499.6</v>
      </c>
      <c r="DR276" s="56">
        <v>1</v>
      </c>
      <c r="DT276" s="516" t="s">
        <v>2832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3626</v>
      </c>
      <c r="EO276" s="28">
        <v>453.6</v>
      </c>
      <c r="EP276" s="56">
        <v>2</v>
      </c>
      <c r="ER276" s="516" t="s">
        <v>2711</v>
      </c>
      <c r="EU276" s="28">
        <v>301.5</v>
      </c>
      <c r="EV276" s="56">
        <v>3</v>
      </c>
      <c r="EX276" s="516" t="s">
        <v>3629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3625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3629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2848</v>
      </c>
      <c r="J277" s="28">
        <f>'Punten per wedstrijd'!M157</f>
        <v>305.2</v>
      </c>
      <c r="K277" s="56">
        <v>0</v>
      </c>
      <c r="M277" s="478" t="s">
        <v>2720</v>
      </c>
      <c r="P277" s="28">
        <f>'Punten per wedstrijd'!S28</f>
        <v>121.69999999999999</v>
      </c>
      <c r="Q277" s="56">
        <v>0</v>
      </c>
      <c r="S277" s="478" t="s">
        <v>2722</v>
      </c>
      <c r="V277" s="28">
        <f>'Punten per wedstrijd'!S126</f>
        <v>130.19999999999999</v>
      </c>
      <c r="W277" s="56">
        <v>3</v>
      </c>
      <c r="Y277" s="517" t="s">
        <v>12</v>
      </c>
      <c r="Z277" s="598" t="s">
        <v>4059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2832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2729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2730</v>
      </c>
      <c r="BI277" s="28">
        <v>683.44999999999993</v>
      </c>
      <c r="BJ277" s="56">
        <v>2</v>
      </c>
      <c r="BL277" s="516" t="s">
        <v>2716</v>
      </c>
      <c r="BO277" s="28">
        <v>166.79999999999998</v>
      </c>
      <c r="BP277" s="56">
        <v>1</v>
      </c>
      <c r="BR277" s="516" t="s">
        <v>3642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2730</v>
      </c>
      <c r="CG277" s="28">
        <v>213.3</v>
      </c>
      <c r="CH277" s="56">
        <v>3</v>
      </c>
      <c r="CJ277" s="516" t="s">
        <v>3625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3629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2729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3626</v>
      </c>
      <c r="EI277" s="28">
        <v>320.60000000000002</v>
      </c>
      <c r="EJ277" s="56">
        <v>1</v>
      </c>
      <c r="EL277" s="516" t="s">
        <v>2832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2711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2730</v>
      </c>
      <c r="FS277" s="28">
        <v>61.2</v>
      </c>
      <c r="FT277" s="56">
        <v>0</v>
      </c>
      <c r="FV277" s="516" t="s">
        <v>3631</v>
      </c>
      <c r="FY277" s="28">
        <v>572.70000000000005</v>
      </c>
      <c r="FZ277" s="56">
        <v>2</v>
      </c>
      <c r="GB277" s="516" t="s">
        <v>2713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3642</v>
      </c>
      <c r="GQ277" s="28">
        <v>635.19999999999993</v>
      </c>
      <c r="GR277" s="56">
        <v>3</v>
      </c>
      <c r="GT277" s="516" t="s">
        <v>2722</v>
      </c>
      <c r="GW277" s="28">
        <v>13.2</v>
      </c>
      <c r="GX277" s="56">
        <v>0</v>
      </c>
      <c r="GZ277" s="516" t="s">
        <v>3626</v>
      </c>
      <c r="HC277" s="28">
        <v>1958.8000000000002</v>
      </c>
      <c r="HD277" s="56">
        <v>1</v>
      </c>
      <c r="HF277" s="478" t="s">
        <v>2720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9" t="s">
        <v>4010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9" t="s">
        <v>4051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2722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2848</v>
      </c>
      <c r="BO279" s="28">
        <v>151.6</v>
      </c>
      <c r="BP279" s="56">
        <v>1</v>
      </c>
      <c r="BR279" s="516" t="s">
        <v>2832</v>
      </c>
      <c r="BU279" s="28">
        <v>133.20000000000002</v>
      </c>
      <c r="BV279" s="56">
        <v>1</v>
      </c>
      <c r="BX279" s="516" t="s">
        <v>2729</v>
      </c>
      <c r="CA279" s="28">
        <v>147.79999999999998</v>
      </c>
      <c r="CB279" s="56">
        <v>0</v>
      </c>
      <c r="CD279" s="516" t="s">
        <v>2722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2848</v>
      </c>
      <c r="CY279" s="28">
        <v>410.59999999999997</v>
      </c>
      <c r="CZ279" s="56">
        <v>1</v>
      </c>
      <c r="DB279" s="516" t="s">
        <v>2722</v>
      </c>
      <c r="DE279" s="28">
        <v>16.900000000000002</v>
      </c>
      <c r="DF279" s="56">
        <v>2</v>
      </c>
      <c r="DH279" s="516" t="s">
        <v>3642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3631</v>
      </c>
      <c r="EU279" s="28">
        <v>391.20000000000005</v>
      </c>
      <c r="EV279" s="56">
        <v>2</v>
      </c>
      <c r="EX279" s="516" t="s">
        <v>3618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2832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2848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3627</v>
      </c>
      <c r="GW279" s="28">
        <v>42</v>
      </c>
      <c r="GX279" s="56">
        <v>0</v>
      </c>
      <c r="GZ279" s="516" t="s">
        <v>3629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2729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9" t="s">
        <v>4050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2848</v>
      </c>
      <c r="AK280" s="28">
        <v>231.4</v>
      </c>
      <c r="AL280" s="56">
        <v>0</v>
      </c>
      <c r="AN280" s="516" t="s">
        <v>3629</v>
      </c>
      <c r="AQ280" s="28">
        <v>111.10000000000001</v>
      </c>
      <c r="AR280" s="56">
        <v>1</v>
      </c>
      <c r="AT280" s="516" t="s">
        <v>2848</v>
      </c>
      <c r="AW280" s="28">
        <v>45.499999999999993</v>
      </c>
      <c r="AX280" s="56">
        <v>3</v>
      </c>
      <c r="AZ280" s="516" t="s">
        <v>3642</v>
      </c>
      <c r="BC280" s="28">
        <v>109.20000000000002</v>
      </c>
      <c r="BD280" s="56">
        <v>3</v>
      </c>
      <c r="BF280" s="516" t="s">
        <v>2711</v>
      </c>
      <c r="BI280" s="28">
        <v>612.59999999999991</v>
      </c>
      <c r="BJ280" s="56">
        <v>2</v>
      </c>
      <c r="BL280" s="516" t="s">
        <v>3629</v>
      </c>
      <c r="BO280" s="28">
        <v>168.2</v>
      </c>
      <c r="BP280" s="56">
        <v>2</v>
      </c>
      <c r="BR280" s="516" t="s">
        <v>2729</v>
      </c>
      <c r="BU280" s="28">
        <v>135.60000000000002</v>
      </c>
      <c r="BV280" s="56">
        <v>2</v>
      </c>
      <c r="BX280" s="516" t="s">
        <v>3625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2720</v>
      </c>
      <c r="CM280" s="28">
        <v>352.1</v>
      </c>
      <c r="CN280" s="56">
        <v>2</v>
      </c>
      <c r="CP280" s="516" t="s">
        <v>2832</v>
      </c>
      <c r="CS280" s="28">
        <v>292.60000000000002</v>
      </c>
      <c r="CT280" s="56">
        <v>0</v>
      </c>
      <c r="CV280" s="516" t="s">
        <v>2730</v>
      </c>
      <c r="CY280" s="28">
        <v>441.5</v>
      </c>
      <c r="CZ280" s="56">
        <v>2</v>
      </c>
      <c r="DB280" s="516" t="s">
        <v>3625</v>
      </c>
      <c r="DE280" s="28">
        <v>16.5</v>
      </c>
      <c r="DF280" s="56">
        <v>1</v>
      </c>
      <c r="DH280" s="516" t="s">
        <v>3626</v>
      </c>
      <c r="DK280" s="28">
        <v>0</v>
      </c>
      <c r="DL280" s="56">
        <v>0</v>
      </c>
      <c r="DN280" s="516" t="s">
        <v>2832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2729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3631</v>
      </c>
      <c r="EO280" s="28">
        <v>380.8</v>
      </c>
      <c r="EP280" s="56">
        <v>3</v>
      </c>
      <c r="ER280" s="516" t="s">
        <v>2848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3618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3618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3625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3625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2711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9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2848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9" t="s">
        <v>4006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3627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2729</v>
      </c>
      <c r="BC282" s="28">
        <v>39</v>
      </c>
      <c r="BD282" s="56">
        <v>1</v>
      </c>
      <c r="BF282" s="516" t="s">
        <v>2720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2711</v>
      </c>
      <c r="CA282" s="28">
        <v>273</v>
      </c>
      <c r="CB282" s="56">
        <v>3</v>
      </c>
      <c r="CD282" s="516" t="s">
        <v>2720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2730</v>
      </c>
      <c r="CS282" s="28">
        <v>233.60000000000002</v>
      </c>
      <c r="CT282" s="56">
        <v>0</v>
      </c>
      <c r="CV282" s="516" t="s">
        <v>3631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2729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2729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2730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3625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3625</v>
      </c>
      <c r="GQ282" s="28">
        <v>234.2</v>
      </c>
      <c r="GR282" s="56">
        <v>0</v>
      </c>
      <c r="GT282" s="516" t="s">
        <v>2716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2713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9" t="s">
        <v>4025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2730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2713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2713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2711</v>
      </c>
      <c r="BU283" s="28">
        <v>54.099999999999994</v>
      </c>
      <c r="BV283" s="56">
        <v>0</v>
      </c>
      <c r="BX283" s="516" t="s">
        <v>2832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2832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2711</v>
      </c>
      <c r="DQ283" s="28">
        <v>583.4</v>
      </c>
      <c r="DR283" s="56">
        <v>2</v>
      </c>
      <c r="DT283" s="516" t="s">
        <v>2720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2716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2720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2722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3642</v>
      </c>
      <c r="FY283" s="28">
        <v>613.1</v>
      </c>
      <c r="FZ283" s="56">
        <v>2</v>
      </c>
      <c r="GB283" s="516" t="s">
        <v>3626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2720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9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2720</v>
      </c>
      <c r="D285" s="28">
        <f>'Punten per wedstrijd'!M168</f>
        <v>434.3</v>
      </c>
      <c r="E285" s="56">
        <v>3</v>
      </c>
      <c r="G285" s="478" t="s">
        <v>3629</v>
      </c>
      <c r="J285" s="28">
        <f>'Punten per wedstrijd'!M213</f>
        <v>152.80000000000001</v>
      </c>
      <c r="K285" s="56">
        <v>0</v>
      </c>
      <c r="M285" s="478" t="s">
        <v>2716</v>
      </c>
      <c r="P285" s="28">
        <f>'Punten per wedstrijd'!S36</f>
        <v>198.6</v>
      </c>
      <c r="Q285" s="56">
        <v>1</v>
      </c>
      <c r="S285" s="478" t="s">
        <v>3642</v>
      </c>
      <c r="V285" s="28">
        <f>'Punten per wedstrijd'!S135</f>
        <v>219.9</v>
      </c>
      <c r="W285" s="56">
        <v>3</v>
      </c>
      <c r="Y285" s="515" t="s">
        <v>28</v>
      </c>
      <c r="Z285" s="599" t="s">
        <v>3991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3618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3625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3629</v>
      </c>
      <c r="CS285" s="28">
        <v>323.29999999999995</v>
      </c>
      <c r="CT285" s="56">
        <v>1</v>
      </c>
      <c r="CV285" s="516" t="s">
        <v>3627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2848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3618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2848</v>
      </c>
      <c r="FA285" s="28">
        <v>451.5</v>
      </c>
      <c r="FB285" s="56">
        <v>2</v>
      </c>
      <c r="FD285" s="516" t="s">
        <v>2722</v>
      </c>
      <c r="FG285" s="28">
        <v>605.9</v>
      </c>
      <c r="FH285" s="56">
        <v>3</v>
      </c>
      <c r="FJ285" s="516" t="s">
        <v>2713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2716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3631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2713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2730</v>
      </c>
      <c r="D286" s="28">
        <f>'Punten per wedstrijd'!M276</f>
        <v>332.1</v>
      </c>
      <c r="E286" s="56">
        <v>0</v>
      </c>
      <c r="G286" s="478" t="s">
        <v>3626</v>
      </c>
      <c r="J286" s="28">
        <f>'Punten per wedstrijd'!M197</f>
        <v>811</v>
      </c>
      <c r="K286" s="56">
        <v>3</v>
      </c>
      <c r="M286" s="478" t="s">
        <v>3629</v>
      </c>
      <c r="P286" s="28">
        <f>'Punten per wedstrijd'!S73</f>
        <v>200.9</v>
      </c>
      <c r="Q286" s="56">
        <v>2</v>
      </c>
      <c r="S286" s="478" t="s">
        <v>3625</v>
      </c>
      <c r="V286" s="28">
        <f>'Punten per wedstrijd'!S55</f>
        <v>55.000000000000007</v>
      </c>
      <c r="W286" s="56">
        <v>0</v>
      </c>
      <c r="Y286" s="515" t="s">
        <v>30</v>
      </c>
      <c r="Z286" s="599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3626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2716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2848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2722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3631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3627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3626</v>
      </c>
      <c r="DW286" s="28">
        <v>570.5</v>
      </c>
      <c r="DX286" s="56">
        <v>3</v>
      </c>
      <c r="DZ286" s="516" t="s">
        <v>3625</v>
      </c>
      <c r="EC286" s="28">
        <v>228.2</v>
      </c>
      <c r="ED286" s="56">
        <v>3</v>
      </c>
      <c r="EF286" s="516" t="s">
        <v>2720</v>
      </c>
      <c r="EI286" s="28">
        <v>335.3</v>
      </c>
      <c r="EJ286" s="56">
        <v>3</v>
      </c>
      <c r="EL286" s="516" t="s">
        <v>3642</v>
      </c>
      <c r="EO286" s="28">
        <v>303.5</v>
      </c>
      <c r="EP286" s="56">
        <v>2</v>
      </c>
      <c r="ER286" s="516" t="s">
        <v>3618</v>
      </c>
      <c r="EU286" s="28">
        <v>452.6</v>
      </c>
      <c r="EV286" s="56">
        <v>3</v>
      </c>
      <c r="EX286" s="516" t="s">
        <v>3642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3631</v>
      </c>
      <c r="FM286" s="28">
        <v>520.4</v>
      </c>
      <c r="FN286" s="56">
        <v>3</v>
      </c>
      <c r="FP286" s="516" t="s">
        <v>2848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3627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2832</v>
      </c>
      <c r="GW286" s="28">
        <v>24.1</v>
      </c>
      <c r="GX286" s="56">
        <v>0</v>
      </c>
      <c r="GZ286" s="516" t="s">
        <v>3627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9" t="s">
        <v>3015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3625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2713</v>
      </c>
      <c r="V288" s="28">
        <f>'Punten per wedstrijd'!S85</f>
        <v>115.8</v>
      </c>
      <c r="W288" s="56">
        <v>0</v>
      </c>
      <c r="Y288" s="515" t="s">
        <v>34</v>
      </c>
      <c r="Z288" s="599" t="s">
        <v>3987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2720</v>
      </c>
      <c r="AK288" s="28">
        <v>480.39999999999992</v>
      </c>
      <c r="AL288" s="56">
        <v>3</v>
      </c>
      <c r="AN288" s="516" t="s">
        <v>2729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2832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2711</v>
      </c>
      <c r="BO288" s="28">
        <v>153.29999999999998</v>
      </c>
      <c r="BP288" s="56">
        <v>2</v>
      </c>
      <c r="BR288" s="516" t="s">
        <v>2716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2832</v>
      </c>
      <c r="CG288" s="28">
        <v>21</v>
      </c>
      <c r="CH288" s="56">
        <v>0</v>
      </c>
      <c r="CJ288" s="516" t="s">
        <v>3618</v>
      </c>
      <c r="CM288" s="28">
        <v>382.40000000000003</v>
      </c>
      <c r="CN288" s="56">
        <v>0</v>
      </c>
      <c r="CP288" s="516" t="s">
        <v>2722</v>
      </c>
      <c r="CS288" s="28">
        <v>344.4</v>
      </c>
      <c r="CT288" s="56">
        <v>0</v>
      </c>
      <c r="CV288" s="516" t="s">
        <v>2832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3627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3625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3642</v>
      </c>
      <c r="EI288" s="28">
        <v>158.19999999999999</v>
      </c>
      <c r="EJ288" s="56">
        <v>2</v>
      </c>
      <c r="EL288" s="516" t="s">
        <v>2722</v>
      </c>
      <c r="EO288" s="28">
        <v>104.2</v>
      </c>
      <c r="EP288" s="56">
        <v>2</v>
      </c>
      <c r="ER288" s="516" t="s">
        <v>2729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2832</v>
      </c>
      <c r="FG288" s="28">
        <v>648.30000000000007</v>
      </c>
      <c r="FH288" s="56">
        <v>3</v>
      </c>
      <c r="FJ288" s="516" t="s">
        <v>3626</v>
      </c>
      <c r="FM288" s="28">
        <v>513</v>
      </c>
      <c r="FN288" s="56">
        <v>1</v>
      </c>
      <c r="FP288" s="516" t="s">
        <v>2711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2720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2848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3631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2711</v>
      </c>
      <c r="V289" s="28">
        <f>'Punten per wedstrijd'!S54</f>
        <v>253.2</v>
      </c>
      <c r="W289" s="56">
        <v>3</v>
      </c>
      <c r="Y289" s="515" t="s">
        <v>36</v>
      </c>
      <c r="Z289" s="548" t="s">
        <v>4022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3642</v>
      </c>
      <c r="AQ289" s="28">
        <v>179</v>
      </c>
      <c r="AR289" s="56">
        <v>1</v>
      </c>
      <c r="AT289" s="516" t="s">
        <v>3625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3618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2730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2722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2730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2730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3629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2711</v>
      </c>
      <c r="FM289" s="28">
        <v>576.70000000000005</v>
      </c>
      <c r="FN289" s="56">
        <v>2</v>
      </c>
      <c r="FP289" s="516" t="s">
        <v>2716</v>
      </c>
      <c r="FS289" s="28">
        <v>105.8</v>
      </c>
      <c r="FT289" s="56">
        <v>0</v>
      </c>
      <c r="FV289" s="516" t="s">
        <v>2832</v>
      </c>
      <c r="FY289" s="28">
        <v>326.8</v>
      </c>
      <c r="FZ289" s="56">
        <v>1</v>
      </c>
      <c r="GB289" s="516" t="s">
        <v>3629</v>
      </c>
      <c r="GE289" s="28">
        <v>548.29999999999995</v>
      </c>
      <c r="GF289" s="56">
        <v>3</v>
      </c>
      <c r="GH289" s="516" t="s">
        <v>2832</v>
      </c>
      <c r="GK289" s="28">
        <v>405.4</v>
      </c>
      <c r="GL289" s="56">
        <v>3</v>
      </c>
      <c r="GN289" s="516" t="s">
        <v>2713</v>
      </c>
      <c r="GQ289" s="28">
        <v>412.8</v>
      </c>
      <c r="GR289" s="56">
        <v>2</v>
      </c>
      <c r="GT289" s="516" t="s">
        <v>2729</v>
      </c>
      <c r="GW289" s="28">
        <v>79.900000000000006</v>
      </c>
      <c r="GX289" s="56">
        <v>3</v>
      </c>
      <c r="GZ289" s="516" t="s">
        <v>2716</v>
      </c>
      <c r="HC289" s="28">
        <v>1130.1000000000001</v>
      </c>
      <c r="HD289" s="56">
        <v>0</v>
      </c>
      <c r="HF289" s="478" t="s">
        <v>3625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4054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2711</v>
      </c>
      <c r="D291" s="28">
        <f>'Punten per wedstrijd'!M194</f>
        <v>458.99999999999994</v>
      </c>
      <c r="E291" s="56">
        <v>0</v>
      </c>
      <c r="G291" s="478" t="s">
        <v>2722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3627</v>
      </c>
      <c r="V291" s="28">
        <f>'Punten per wedstrijd'!S62</f>
        <v>42</v>
      </c>
      <c r="W291" s="56">
        <v>0</v>
      </c>
      <c r="Y291" s="515" t="s">
        <v>145</v>
      </c>
      <c r="Z291" s="548" t="s">
        <v>4017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3627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3642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2711</v>
      </c>
      <c r="CY291" s="28">
        <v>904.69999999999993</v>
      </c>
      <c r="CZ291" s="56">
        <v>3</v>
      </c>
      <c r="DB291" s="516" t="s">
        <v>3629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3627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2729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2716</v>
      </c>
      <c r="FA291" s="28">
        <v>415.5</v>
      </c>
      <c r="FB291" s="56">
        <v>0</v>
      </c>
      <c r="FD291" s="516" t="s">
        <v>2720</v>
      </c>
      <c r="FG291" s="28">
        <v>420.7</v>
      </c>
      <c r="FH291" s="56">
        <v>3</v>
      </c>
      <c r="FJ291" s="516" t="s">
        <v>2730</v>
      </c>
      <c r="FM291" s="28">
        <v>426</v>
      </c>
      <c r="FN291" s="56">
        <v>1</v>
      </c>
      <c r="FP291" s="516" t="s">
        <v>2722</v>
      </c>
      <c r="FS291" s="28">
        <v>97.3</v>
      </c>
      <c r="FT291" s="56">
        <v>1</v>
      </c>
      <c r="FV291" s="516" t="s">
        <v>2730</v>
      </c>
      <c r="FY291" s="28">
        <v>446.5</v>
      </c>
      <c r="FZ291" s="56">
        <v>1</v>
      </c>
      <c r="GB291" s="516" t="s">
        <v>2729</v>
      </c>
      <c r="GE291" s="28">
        <v>481.7</v>
      </c>
      <c r="GF291" s="56">
        <v>2</v>
      </c>
      <c r="GH291" s="516" t="s">
        <v>2716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2722</v>
      </c>
      <c r="HC291" s="28">
        <v>1916</v>
      </c>
      <c r="HD291" s="56">
        <v>0</v>
      </c>
      <c r="HF291" s="478" t="s">
        <v>3618</v>
      </c>
      <c r="HI291" s="28">
        <v>897.05000000000018</v>
      </c>
      <c r="HJ291" s="56">
        <v>1</v>
      </c>
    </row>
    <row r="292" spans="1:218" ht="16.5">
      <c r="A292" s="478" t="s">
        <v>3627</v>
      </c>
      <c r="D292" s="28">
        <f>'Punten per wedstrijd'!M202</f>
        <v>1197.7</v>
      </c>
      <c r="E292" s="56">
        <v>3</v>
      </c>
      <c r="G292" s="478" t="s">
        <v>3618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4062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2716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3631</v>
      </c>
      <c r="BC292" s="28">
        <v>127.7</v>
      </c>
      <c r="BD292" s="56">
        <v>1</v>
      </c>
      <c r="BF292" s="516" t="s">
        <v>3631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2730</v>
      </c>
      <c r="BU292" s="28">
        <v>57.2</v>
      </c>
      <c r="BV292" s="56">
        <v>3</v>
      </c>
      <c r="BX292" s="516" t="s">
        <v>2720</v>
      </c>
      <c r="CA292" s="28">
        <v>445.6</v>
      </c>
      <c r="CB292" s="56">
        <v>3</v>
      </c>
      <c r="CD292" s="516" t="s">
        <v>3631</v>
      </c>
      <c r="CG292" s="28">
        <v>116.1</v>
      </c>
      <c r="CH292" s="56">
        <v>3</v>
      </c>
      <c r="CJ292" s="516" t="s">
        <v>2716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3625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2729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3625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2832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2730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3631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3004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4013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3642</v>
      </c>
      <c r="AK294" s="28">
        <v>59.4</v>
      </c>
      <c r="AL294" s="56">
        <v>0</v>
      </c>
      <c r="AN294" s="516" t="s">
        <v>2832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2711</v>
      </c>
      <c r="BC294" s="28">
        <v>48.599999999999994</v>
      </c>
      <c r="BD294" s="56">
        <v>0</v>
      </c>
      <c r="BF294" s="516" t="s">
        <v>2832</v>
      </c>
      <c r="BI294" s="28">
        <v>578.20000000000005</v>
      </c>
      <c r="BJ294" s="56">
        <v>1</v>
      </c>
      <c r="BL294" s="516" t="s">
        <v>2713</v>
      </c>
      <c r="BO294" s="28">
        <v>294.39999999999998</v>
      </c>
      <c r="BP294" s="56">
        <v>3</v>
      </c>
      <c r="BR294" s="516" t="s">
        <v>3625</v>
      </c>
      <c r="BU294" s="28">
        <v>15.400000000000002</v>
      </c>
      <c r="BV294" s="56">
        <v>2</v>
      </c>
      <c r="BX294" s="516" t="s">
        <v>2713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2713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3625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2713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2711</v>
      </c>
      <c r="EI294" s="28">
        <v>414.7</v>
      </c>
      <c r="EJ294" s="56">
        <v>3</v>
      </c>
      <c r="EL294" s="516" t="s">
        <v>2720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2832</v>
      </c>
      <c r="GE294" s="28">
        <v>431</v>
      </c>
      <c r="GF294" s="56">
        <v>0</v>
      </c>
      <c r="GH294" s="516" t="s">
        <v>2730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3618</v>
      </c>
      <c r="GW294" s="28">
        <v>83.6</v>
      </c>
      <c r="GX294" s="56">
        <v>3</v>
      </c>
      <c r="GZ294" s="516" t="s">
        <v>2711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2716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2832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4033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3625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3618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3642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2713</v>
      </c>
      <c r="DE295" s="28">
        <v>0</v>
      </c>
      <c r="DF295" s="56">
        <v>0</v>
      </c>
      <c r="DH295" s="516" t="s">
        <v>2720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3618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2730</v>
      </c>
      <c r="EU295" s="28">
        <v>277.5</v>
      </c>
      <c r="EV295" s="56">
        <v>2</v>
      </c>
      <c r="EX295" s="516" t="s">
        <v>2729</v>
      </c>
      <c r="FA295" s="28">
        <v>387</v>
      </c>
      <c r="FB295" s="56">
        <v>0</v>
      </c>
      <c r="FD295" s="516" t="s">
        <v>2716</v>
      </c>
      <c r="FG295" s="28">
        <v>471.8</v>
      </c>
      <c r="FH295" s="56">
        <v>0</v>
      </c>
      <c r="FJ295" s="516" t="s">
        <v>3625</v>
      </c>
      <c r="FM295" s="28">
        <v>457.5</v>
      </c>
      <c r="FN295" s="56">
        <v>3</v>
      </c>
      <c r="FP295" s="516" t="s">
        <v>3627</v>
      </c>
      <c r="FS295" s="28">
        <v>56.5</v>
      </c>
      <c r="FT295" s="56">
        <v>0</v>
      </c>
      <c r="FV295" s="516" t="s">
        <v>2720</v>
      </c>
      <c r="FY295" s="28">
        <v>321.8</v>
      </c>
      <c r="FZ295" s="56">
        <v>0</v>
      </c>
      <c r="GB295" s="516" t="s">
        <v>2848</v>
      </c>
      <c r="GE295" s="28">
        <v>591.20000000000005</v>
      </c>
      <c r="GF295" s="56">
        <v>3</v>
      </c>
      <c r="GH295" s="516" t="s">
        <v>2711</v>
      </c>
      <c r="GK295" s="28">
        <v>369.79999999999995</v>
      </c>
      <c r="GL295" s="56">
        <v>0</v>
      </c>
      <c r="GN295" s="516" t="s">
        <v>3629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2848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3998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4046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2713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2729</v>
      </c>
      <c r="CM297" s="28">
        <v>348.2</v>
      </c>
      <c r="CN297" s="56">
        <v>3</v>
      </c>
      <c r="CP297" s="516" t="s">
        <v>3626</v>
      </c>
      <c r="CS297" s="28">
        <v>599.79999999999995</v>
      </c>
      <c r="CT297" s="56">
        <v>3</v>
      </c>
      <c r="CV297" s="516" t="s">
        <v>3625</v>
      </c>
      <c r="CY297" s="28">
        <v>1039.2</v>
      </c>
      <c r="CZ297" s="56">
        <v>2</v>
      </c>
      <c r="DB297" s="516" t="s">
        <v>2716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3629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3618</v>
      </c>
      <c r="EC297" s="28">
        <v>223.1</v>
      </c>
      <c r="ED297" s="56">
        <v>3</v>
      </c>
      <c r="EF297" s="516" t="s">
        <v>3631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2730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3629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3626</v>
      </c>
      <c r="GK297" s="28">
        <v>325.8</v>
      </c>
      <c r="GL297" s="56">
        <v>0</v>
      </c>
      <c r="GN297" s="516" t="s">
        <v>2720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3012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3625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2722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2720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2713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3618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2729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2722</v>
      </c>
      <c r="GK298" s="28">
        <v>432.7</v>
      </c>
      <c r="GL298" s="56">
        <v>3</v>
      </c>
      <c r="GN298" s="516" t="s">
        <v>3626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3642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3018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4043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2722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2722</v>
      </c>
      <c r="BI300" s="28">
        <v>613.9</v>
      </c>
      <c r="BJ300" s="56">
        <v>2</v>
      </c>
      <c r="BL300" s="516" t="s">
        <v>3642</v>
      </c>
      <c r="BO300" s="28">
        <v>204.8</v>
      </c>
      <c r="BP300" s="56">
        <v>0</v>
      </c>
      <c r="BR300" s="516" t="s">
        <v>3629</v>
      </c>
      <c r="BU300" s="28">
        <v>99.800000000000011</v>
      </c>
      <c r="BV300" s="56">
        <v>0</v>
      </c>
      <c r="BX300" s="516" t="s">
        <v>3627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3627</v>
      </c>
      <c r="CM300" s="28">
        <v>394.3</v>
      </c>
      <c r="CN300" s="56">
        <v>2</v>
      </c>
      <c r="CP300" s="516" t="s">
        <v>2729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2730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3618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2848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2848</v>
      </c>
      <c r="EO300" s="28">
        <v>404.7</v>
      </c>
      <c r="EP300" s="56">
        <v>1</v>
      </c>
      <c r="ER300" s="516" t="s">
        <v>3625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2848</v>
      </c>
      <c r="FM300" s="28">
        <v>485.3</v>
      </c>
      <c r="FN300" s="56">
        <v>0</v>
      </c>
      <c r="FP300" s="516" t="s">
        <v>3631</v>
      </c>
      <c r="FS300" s="28">
        <v>121.8</v>
      </c>
      <c r="FT300" s="56">
        <v>2</v>
      </c>
      <c r="FV300" s="516" t="s">
        <v>2848</v>
      </c>
      <c r="FY300" s="28">
        <v>595.50000000000011</v>
      </c>
      <c r="FZ300" s="56">
        <v>2</v>
      </c>
      <c r="GB300" s="516" t="s">
        <v>2722</v>
      </c>
      <c r="GE300" s="28">
        <v>593</v>
      </c>
      <c r="GF300" s="56">
        <v>2</v>
      </c>
      <c r="GH300" s="516" t="s">
        <v>3627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3626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4041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2711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3627</v>
      </c>
      <c r="AW301" s="28">
        <v>162.69999999999999</v>
      </c>
      <c r="AX301" s="56">
        <v>3</v>
      </c>
      <c r="AZ301" s="516" t="s">
        <v>2716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3629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3626</v>
      </c>
      <c r="CM301" s="28">
        <v>345.6</v>
      </c>
      <c r="CN301" s="56">
        <v>1</v>
      </c>
      <c r="CP301" s="516" t="s">
        <v>2711</v>
      </c>
      <c r="CS301" s="28">
        <v>340.09999999999997</v>
      </c>
      <c r="CT301" s="56">
        <v>2</v>
      </c>
      <c r="CV301" s="516" t="s">
        <v>3626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3618</v>
      </c>
      <c r="DK301" s="28">
        <v>0</v>
      </c>
      <c r="DL301" s="56">
        <v>0</v>
      </c>
      <c r="DN301" s="516" t="s">
        <v>3627</v>
      </c>
      <c r="DQ301" s="28">
        <v>289.5</v>
      </c>
      <c r="DR301" s="56">
        <v>2</v>
      </c>
      <c r="DT301" s="516" t="s">
        <v>2848</v>
      </c>
      <c r="DW301" s="28">
        <v>513.05000000000007</v>
      </c>
      <c r="DX301" s="56">
        <v>2</v>
      </c>
      <c r="DZ301" s="516" t="s">
        <v>3627</v>
      </c>
      <c r="EC301" s="28">
        <v>326.89999999999998</v>
      </c>
      <c r="ED301" s="56">
        <v>1</v>
      </c>
      <c r="EF301" s="516" t="s">
        <v>2722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3626</v>
      </c>
      <c r="EU301" s="28">
        <v>267.69999999999993</v>
      </c>
      <c r="EV301" s="56">
        <v>1</v>
      </c>
      <c r="EX301" s="516" t="s">
        <v>2832</v>
      </c>
      <c r="FA301" s="28">
        <v>519.5</v>
      </c>
      <c r="FB301" s="56">
        <v>3</v>
      </c>
      <c r="FD301" s="516" t="s">
        <v>3629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2730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3010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4028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3625</v>
      </c>
      <c r="AQ303" s="28">
        <v>237.5</v>
      </c>
      <c r="AR303" s="56">
        <v>3</v>
      </c>
      <c r="AT303" s="516" t="s">
        <v>3631</v>
      </c>
      <c r="AW303" s="28">
        <v>120.6</v>
      </c>
      <c r="AX303" s="56">
        <v>2</v>
      </c>
      <c r="AZ303" s="516" t="s">
        <v>2730</v>
      </c>
      <c r="BC303" s="28">
        <v>93.3</v>
      </c>
      <c r="BD303" s="56">
        <v>3</v>
      </c>
      <c r="BF303" s="516" t="s">
        <v>2716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3631</v>
      </c>
      <c r="CA303" s="28">
        <v>426.6</v>
      </c>
      <c r="CB303" s="56">
        <v>2</v>
      </c>
      <c r="CD303" s="516" t="s">
        <v>3625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3618</v>
      </c>
      <c r="DE303" s="28">
        <v>43.2</v>
      </c>
      <c r="DF303" s="56">
        <v>2</v>
      </c>
      <c r="DH303" s="516" t="s">
        <v>3631</v>
      </c>
      <c r="DK303" s="28">
        <v>22.5</v>
      </c>
      <c r="DL303" s="56">
        <v>3</v>
      </c>
      <c r="DN303" s="516" t="s">
        <v>3626</v>
      </c>
      <c r="DQ303" s="28">
        <v>492.15</v>
      </c>
      <c r="DR303" s="56">
        <v>0</v>
      </c>
      <c r="DT303" s="516" t="s">
        <v>3642</v>
      </c>
      <c r="DW303" s="28">
        <v>653.34999999999991</v>
      </c>
      <c r="DX303" s="56">
        <v>1</v>
      </c>
      <c r="DZ303" s="516" t="s">
        <v>2716</v>
      </c>
      <c r="EC303" s="28">
        <v>42</v>
      </c>
      <c r="ED303" s="56">
        <v>0</v>
      </c>
      <c r="EF303" s="516" t="s">
        <v>2832</v>
      </c>
      <c r="EI303" s="28">
        <v>461</v>
      </c>
      <c r="EJ303" s="56">
        <v>3</v>
      </c>
      <c r="EL303" s="516" t="s">
        <v>2716</v>
      </c>
      <c r="EO303" s="28">
        <v>231.9</v>
      </c>
      <c r="EP303" s="56">
        <v>0</v>
      </c>
      <c r="ER303" s="516" t="s">
        <v>2722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3626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2832</v>
      </c>
      <c r="HC303" s="28">
        <v>2024.0000000000005</v>
      </c>
      <c r="HD303" s="56">
        <v>0</v>
      </c>
      <c r="HF303" s="478" t="s">
        <v>2848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2848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2711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2848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2848</v>
      </c>
      <c r="DE304" s="28">
        <v>39.6</v>
      </c>
      <c r="DF304" s="56">
        <v>1</v>
      </c>
      <c r="DH304" s="516" t="s">
        <v>2716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2713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3626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2716</v>
      </c>
      <c r="GE304" s="28">
        <v>558.5</v>
      </c>
      <c r="GF304" s="56">
        <v>1</v>
      </c>
      <c r="GH304" s="516" t="s">
        <v>3642</v>
      </c>
      <c r="GK304" s="28">
        <v>534.54999999999995</v>
      </c>
      <c r="GL304" s="56">
        <v>3</v>
      </c>
      <c r="GN304" s="516" t="s">
        <v>2848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3631</v>
      </c>
      <c r="AK306" s="28">
        <v>518.79999999999995</v>
      </c>
      <c r="AL306" s="56">
        <v>3</v>
      </c>
      <c r="AN306" s="516" t="s">
        <v>2848</v>
      </c>
      <c r="AQ306" s="28">
        <v>153.9</v>
      </c>
      <c r="AR306" s="56">
        <v>1</v>
      </c>
      <c r="AT306" s="516" t="s">
        <v>3629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3631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2848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3631</v>
      </c>
      <c r="CM306" s="28">
        <v>386.8</v>
      </c>
      <c r="CN306" s="56">
        <v>3</v>
      </c>
      <c r="CP306" s="516" t="s">
        <v>2720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2711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2720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3629</v>
      </c>
      <c r="EO306" s="28">
        <v>237.79999999999998</v>
      </c>
      <c r="EP306" s="56">
        <v>3</v>
      </c>
      <c r="ER306" s="516" t="s">
        <v>2832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3631</v>
      </c>
      <c r="FG306" s="28">
        <v>554.5</v>
      </c>
      <c r="FH306" s="56">
        <v>2</v>
      </c>
      <c r="FJ306" s="516" t="s">
        <v>2716</v>
      </c>
      <c r="FM306" s="28">
        <v>504.6</v>
      </c>
      <c r="FN306" s="56">
        <v>2</v>
      </c>
      <c r="FP306" s="516" t="s">
        <v>3642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2713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3629</v>
      </c>
      <c r="GW306" s="28">
        <v>1.4</v>
      </c>
      <c r="GX306" s="56">
        <v>0</v>
      </c>
      <c r="GZ306" s="516" t="s">
        <v>2720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2729</v>
      </c>
      <c r="AK307" s="28">
        <v>359.9</v>
      </c>
      <c r="AL307" s="56">
        <v>0</v>
      </c>
      <c r="AN307" s="516" t="s">
        <v>2720</v>
      </c>
      <c r="AQ307" s="28">
        <v>169.9</v>
      </c>
      <c r="AR307" s="56">
        <v>2</v>
      </c>
      <c r="AT307" s="516" t="s">
        <v>2730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2722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3626</v>
      </c>
      <c r="CA307" s="28">
        <v>173.5</v>
      </c>
      <c r="CB307" s="56">
        <v>0</v>
      </c>
      <c r="CD307" s="516" t="s">
        <v>2729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2722</v>
      </c>
      <c r="DK307" s="28">
        <v>0</v>
      </c>
      <c r="DL307" s="56">
        <v>0</v>
      </c>
      <c r="DN307" s="516" t="s">
        <v>2848</v>
      </c>
      <c r="DQ307" s="28">
        <v>245.8</v>
      </c>
      <c r="DR307" s="56">
        <v>0</v>
      </c>
      <c r="DT307" s="516" t="s">
        <v>2716</v>
      </c>
      <c r="DW307" s="28">
        <v>458.49999999999994</v>
      </c>
      <c r="DX307" s="56">
        <v>2</v>
      </c>
      <c r="DZ307" s="516" t="s">
        <v>2711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2716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3627</v>
      </c>
      <c r="FG307" s="28">
        <v>489.2</v>
      </c>
      <c r="FH307" s="56">
        <v>1</v>
      </c>
      <c r="FJ307" s="516" t="s">
        <v>2729</v>
      </c>
      <c r="FM307" s="28">
        <v>461.00000000000006</v>
      </c>
      <c r="FN307" s="56">
        <v>1</v>
      </c>
      <c r="FP307" s="516" t="s">
        <v>2713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3629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3629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2716</v>
      </c>
      <c r="CG309" s="28">
        <v>75.5</v>
      </c>
      <c r="CH309" s="56">
        <v>0</v>
      </c>
      <c r="CJ309" s="516" t="s">
        <v>2848</v>
      </c>
      <c r="CM309" s="28">
        <v>566.29999999999995</v>
      </c>
      <c r="CN309" s="56">
        <v>3</v>
      </c>
      <c r="CP309" s="516" t="s">
        <v>3625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2720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2720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3642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2711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3618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3631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2722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3626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2848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2729</v>
      </c>
      <c r="CY310" s="28">
        <v>680.6</v>
      </c>
      <c r="CZ310" s="56">
        <v>3</v>
      </c>
      <c r="DB310" s="516" t="s">
        <v>2832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2730</v>
      </c>
      <c r="DW310" s="28">
        <v>380.59999999999997</v>
      </c>
      <c r="DX310" s="56">
        <v>3</v>
      </c>
      <c r="DZ310" s="516" t="s">
        <v>2713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3631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3625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2711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2832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2713</v>
      </c>
      <c r="AK312" s="28">
        <v>340.9</v>
      </c>
      <c r="AL312" s="56">
        <v>3</v>
      </c>
      <c r="AN312" s="516" t="s">
        <v>2716</v>
      </c>
      <c r="AQ312" s="28">
        <v>311.7</v>
      </c>
      <c r="AR312" s="56">
        <v>3</v>
      </c>
      <c r="AT312" s="516" t="s">
        <v>2720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2729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3629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3626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3629</v>
      </c>
      <c r="EC312" s="28">
        <v>22.5</v>
      </c>
      <c r="ED312" s="56">
        <v>0</v>
      </c>
      <c r="EF312" s="516" t="s">
        <v>3627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2720</v>
      </c>
      <c r="FS312" s="28">
        <v>78.100000000000009</v>
      </c>
      <c r="FT312" s="56">
        <v>0</v>
      </c>
      <c r="FV312" s="516" t="s">
        <v>2713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2729</v>
      </c>
      <c r="GQ312" s="28">
        <v>590.20000000000005</v>
      </c>
      <c r="GR312" s="56">
        <v>0</v>
      </c>
      <c r="GT312" s="516" t="s">
        <v>3631</v>
      </c>
      <c r="GW312" s="28">
        <v>82.5</v>
      </c>
      <c r="GX312" s="56">
        <v>1</v>
      </c>
      <c r="GZ312" s="516" t="s">
        <v>2729</v>
      </c>
      <c r="HC312" s="28">
        <v>1535.0000000000002</v>
      </c>
      <c r="HD312" s="56">
        <v>1</v>
      </c>
      <c r="HF312" s="478" t="s">
        <v>3642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3626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3627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2713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2720</v>
      </c>
      <c r="CY313" s="28">
        <v>765.1</v>
      </c>
      <c r="CZ313" s="56">
        <v>3</v>
      </c>
      <c r="DB313" s="516" t="s">
        <v>3631</v>
      </c>
      <c r="DE313" s="28">
        <v>24</v>
      </c>
      <c r="DF313" s="56">
        <v>1</v>
      </c>
      <c r="DH313" s="516" t="s">
        <v>2711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2832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3627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2713</v>
      </c>
      <c r="FA313" s="28">
        <v>378</v>
      </c>
      <c r="FB313" s="56">
        <v>0</v>
      </c>
      <c r="FD313" s="516" t="s">
        <v>2848</v>
      </c>
      <c r="FG313" s="28">
        <v>402.3</v>
      </c>
      <c r="FH313" s="56">
        <v>2</v>
      </c>
      <c r="FJ313" s="516" t="s">
        <v>2720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3618</v>
      </c>
      <c r="GE313" s="28">
        <v>512.4</v>
      </c>
      <c r="GF313" s="56">
        <v>1</v>
      </c>
      <c r="GH313" s="516" t="s">
        <v>2720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2711</v>
      </c>
      <c r="AQ315" s="28">
        <v>126.5</v>
      </c>
      <c r="AR315" s="56">
        <v>0</v>
      </c>
      <c r="AT315" s="516" t="s">
        <v>3626</v>
      </c>
      <c r="AW315" s="28">
        <v>169.3</v>
      </c>
      <c r="AX315" s="56">
        <v>3</v>
      </c>
      <c r="AZ315" s="516" t="s">
        <v>3627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3618</v>
      </c>
      <c r="BO315" s="28">
        <v>178.9</v>
      </c>
      <c r="BP315" s="56">
        <v>2</v>
      </c>
      <c r="BR315" s="516" t="s">
        <v>3626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3642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2713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3631</v>
      </c>
      <c r="DW315" s="28">
        <v>361.29999999999995</v>
      </c>
      <c r="DX315" s="56">
        <v>0</v>
      </c>
      <c r="DZ315" s="516" t="s">
        <v>2722</v>
      </c>
      <c r="EC315" s="28">
        <v>165.5</v>
      </c>
      <c r="ED315" s="56">
        <v>0</v>
      </c>
      <c r="EF315" s="516" t="s">
        <v>2713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2720</v>
      </c>
      <c r="FA315" s="28">
        <v>459.5</v>
      </c>
      <c r="FB315" s="56">
        <v>2</v>
      </c>
      <c r="FD315" s="516" t="s">
        <v>2729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2729</v>
      </c>
      <c r="FS315" s="28">
        <v>132.80000000000001</v>
      </c>
      <c r="FT315" s="56">
        <v>0</v>
      </c>
      <c r="FV315" s="516" t="s">
        <v>3629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3618</v>
      </c>
      <c r="GK315" s="28">
        <v>464.3</v>
      </c>
      <c r="GL315" s="56">
        <v>3</v>
      </c>
      <c r="GN315" s="516" t="s">
        <v>2711</v>
      </c>
      <c r="GQ315" s="28">
        <v>615.1</v>
      </c>
      <c r="GR315" s="56">
        <v>1</v>
      </c>
      <c r="GT315" s="516" t="s">
        <v>3642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3618</v>
      </c>
      <c r="AK316" s="28">
        <v>477.4</v>
      </c>
      <c r="AL316" s="56">
        <v>0</v>
      </c>
      <c r="AN316" s="516" t="s">
        <v>3631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2720</v>
      </c>
      <c r="BC316" s="28">
        <v>162.30000000000001</v>
      </c>
      <c r="BD316" s="56">
        <v>3</v>
      </c>
      <c r="BF316" s="516" t="s">
        <v>3627</v>
      </c>
      <c r="BI316" s="28">
        <v>948.49999999999989</v>
      </c>
      <c r="BJ316" s="56">
        <v>2</v>
      </c>
      <c r="BL316" s="516" t="s">
        <v>3626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2716</v>
      </c>
      <c r="CA316" s="28">
        <v>327.5</v>
      </c>
      <c r="CB316" s="56">
        <v>3</v>
      </c>
      <c r="CD316" s="516" t="s">
        <v>3627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3618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3642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2848</v>
      </c>
      <c r="EI316" s="28">
        <v>185.6</v>
      </c>
      <c r="EJ316" s="56">
        <v>2</v>
      </c>
      <c r="EL316" s="516" t="s">
        <v>3625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2722</v>
      </c>
      <c r="FA316" s="28">
        <v>393.2</v>
      </c>
      <c r="FB316" s="56">
        <v>1</v>
      </c>
      <c r="FD316" s="516" t="s">
        <v>3626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2722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2729</v>
      </c>
      <c r="GK316" s="28">
        <v>252.7</v>
      </c>
      <c r="GL316" s="56">
        <v>0</v>
      </c>
      <c r="GN316" s="516" t="s">
        <v>3618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3627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3642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2720</v>
      </c>
      <c r="BU318" s="28">
        <v>0</v>
      </c>
      <c r="BV318" s="56">
        <v>0</v>
      </c>
      <c r="BX318" s="516" t="s">
        <v>2730</v>
      </c>
      <c r="CA318" s="28">
        <v>610.70000000000005</v>
      </c>
      <c r="CB318" s="56">
        <v>3</v>
      </c>
      <c r="CD318" s="516" t="s">
        <v>3626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2716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3627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3618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2711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2722</v>
      </c>
      <c r="GQ318" s="28">
        <v>726.9</v>
      </c>
      <c r="GR318" s="56">
        <v>1</v>
      </c>
      <c r="GT318" s="516" t="s">
        <v>3626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2716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2832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2832</v>
      </c>
      <c r="BO319" s="28">
        <v>183.2</v>
      </c>
      <c r="BP319" s="56">
        <v>1</v>
      </c>
      <c r="BR319" s="516" t="s">
        <v>3631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3629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3642</v>
      </c>
      <c r="DQ319" s="28">
        <v>353.7</v>
      </c>
      <c r="DR319" s="56">
        <v>2</v>
      </c>
      <c r="DT319" s="516" t="s">
        <v>3629</v>
      </c>
      <c r="DW319" s="28">
        <v>274.7</v>
      </c>
      <c r="DX319" s="56">
        <v>0</v>
      </c>
      <c r="DZ319" s="516" t="s">
        <v>3642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2730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2716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3631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4333</v>
      </c>
      <c r="I325" s="526" t="s">
        <v>4353</v>
      </c>
      <c r="J325" s="526" t="s">
        <v>737</v>
      </c>
      <c r="K325" s="526" t="s">
        <v>4172</v>
      </c>
      <c r="L325" s="526" t="s">
        <v>4404</v>
      </c>
      <c r="M325" s="526" t="s">
        <v>3141</v>
      </c>
      <c r="N325" s="526" t="s">
        <v>4555</v>
      </c>
      <c r="O325" s="526" t="s">
        <v>186</v>
      </c>
      <c r="P325" s="526" t="s">
        <v>175</v>
      </c>
      <c r="Q325" s="526" t="s">
        <v>3025</v>
      </c>
      <c r="R325" s="526" t="s">
        <v>4174</v>
      </c>
      <c r="S325" s="526" t="s">
        <v>4175</v>
      </c>
      <c r="T325" s="526" t="s">
        <v>4552</v>
      </c>
      <c r="U325" s="526" t="s">
        <v>4649</v>
      </c>
      <c r="V325" s="526" t="s">
        <v>4608</v>
      </c>
      <c r="W325" s="526" t="s">
        <v>4609</v>
      </c>
      <c r="X325" s="526" t="s">
        <v>4610</v>
      </c>
      <c r="Y325" s="526" t="s">
        <v>4668</v>
      </c>
      <c r="Z325" s="526" t="s">
        <v>4669</v>
      </c>
      <c r="AA325" s="526" t="s">
        <v>4715</v>
      </c>
      <c r="AB325" s="526" t="s">
        <v>193</v>
      </c>
      <c r="AC325" s="526" t="s">
        <v>3207</v>
      </c>
      <c r="AD325" s="526" t="s">
        <v>4775</v>
      </c>
      <c r="AE325" s="526" t="s">
        <v>176</v>
      </c>
      <c r="AF325" s="526" t="s">
        <v>4815</v>
      </c>
      <c r="AG325" s="526" t="s">
        <v>4816</v>
      </c>
      <c r="AH325" s="526" t="s">
        <v>198</v>
      </c>
      <c r="AI325" s="526" t="s">
        <v>199</v>
      </c>
      <c r="AJ325" s="526" t="s">
        <v>4817</v>
      </c>
      <c r="AK325" s="526" t="s">
        <v>4818</v>
      </c>
      <c r="AL325" s="526" t="s">
        <v>4819</v>
      </c>
      <c r="AR325" s="330" t="s">
        <v>40</v>
      </c>
      <c r="AS325" s="526" t="s">
        <v>2255</v>
      </c>
      <c r="AT325" s="526" t="s">
        <v>2256</v>
      </c>
      <c r="AU325" s="526" t="s">
        <v>4333</v>
      </c>
      <c r="AV325" s="526" t="s">
        <v>4353</v>
      </c>
      <c r="AW325" s="526" t="s">
        <v>737</v>
      </c>
      <c r="AX325" s="526" t="s">
        <v>4172</v>
      </c>
      <c r="AY325" s="526" t="s">
        <v>4404</v>
      </c>
      <c r="AZ325" s="526" t="s">
        <v>3141</v>
      </c>
      <c r="BA325" s="526" t="s">
        <v>4459</v>
      </c>
      <c r="BB325" s="526" t="s">
        <v>186</v>
      </c>
      <c r="BC325" s="526" t="s">
        <v>175</v>
      </c>
      <c r="BD325" s="526" t="s">
        <v>3025</v>
      </c>
      <c r="BE325" s="526" t="s">
        <v>4174</v>
      </c>
      <c r="BF325" s="526" t="s">
        <v>4175</v>
      </c>
      <c r="BG325" s="526" t="s">
        <v>4552</v>
      </c>
      <c r="BH325" s="526" t="s">
        <v>4649</v>
      </c>
      <c r="BI325" s="526" t="s">
        <v>4608</v>
      </c>
      <c r="BJ325" s="526" t="s">
        <v>4609</v>
      </c>
      <c r="BK325" s="526" t="s">
        <v>4610</v>
      </c>
      <c r="BL325" s="526" t="s">
        <v>4668</v>
      </c>
      <c r="BM325" s="526" t="s">
        <v>4669</v>
      </c>
      <c r="BN325" s="526" t="s">
        <v>4715</v>
      </c>
      <c r="BO325" s="526" t="s">
        <v>193</v>
      </c>
      <c r="BP325" s="526" t="s">
        <v>3207</v>
      </c>
      <c r="BQ325" s="526" t="s">
        <v>4775</v>
      </c>
      <c r="BR325" s="526" t="s">
        <v>176</v>
      </c>
      <c r="BS325" s="526" t="s">
        <v>4815</v>
      </c>
      <c r="BT325" s="526" t="s">
        <v>4816</v>
      </c>
      <c r="BU325" s="526" t="s">
        <v>198</v>
      </c>
      <c r="BV325" s="526" t="s">
        <v>199</v>
      </c>
      <c r="BW325" s="526" t="s">
        <v>4817</v>
      </c>
      <c r="BX325" s="526" t="s">
        <v>4818</v>
      </c>
      <c r="BY325" s="526" t="s">
        <v>4819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5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5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3614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5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3614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5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5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5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5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5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3615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5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3615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2717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5">
        <v>1458.5</v>
      </c>
      <c r="AJ335" s="10">
        <v>833.9</v>
      </c>
      <c r="AK335" s="10">
        <v>517.20000000000005</v>
      </c>
      <c r="AL335" s="10">
        <v>414.7</v>
      </c>
      <c r="AN335" s="107" t="s">
        <v>2717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3616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5">
        <v>1837.8999999999999</v>
      </c>
      <c r="AJ336" s="10">
        <v>897.8</v>
      </c>
      <c r="AK336" s="10">
        <v>758.3</v>
      </c>
      <c r="AL336" s="10">
        <v>223.5</v>
      </c>
      <c r="AN336" s="107" t="s">
        <v>3616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5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2848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5">
        <v>1201.6999999999998</v>
      </c>
      <c r="AJ338" s="10">
        <v>1109.2</v>
      </c>
      <c r="AK338" s="10">
        <v>305.2</v>
      </c>
      <c r="AL338" s="10">
        <v>119.1</v>
      </c>
      <c r="AN338" s="107" t="s">
        <v>2848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5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2707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5">
        <v>3570.1</v>
      </c>
      <c r="AJ340" s="10">
        <v>887.59999999999991</v>
      </c>
      <c r="AK340" s="10">
        <v>121.8</v>
      </c>
      <c r="AL340" s="10">
        <v>514.5</v>
      </c>
      <c r="AN340" s="107" t="s">
        <v>2707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3617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5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3617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5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5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5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5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3618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5">
        <v>2041.6</v>
      </c>
      <c r="AJ346" s="10">
        <v>897.05000000000018</v>
      </c>
      <c r="AK346" s="10">
        <v>708.6</v>
      </c>
      <c r="AL346" s="10">
        <v>222.2</v>
      </c>
      <c r="AN346" s="284" t="s">
        <v>3618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5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3619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5">
        <v>2973.6</v>
      </c>
      <c r="AJ348" s="10">
        <v>856.45</v>
      </c>
      <c r="AK348" s="10">
        <v>411.8</v>
      </c>
      <c r="AL348" s="10">
        <v>0</v>
      </c>
      <c r="AN348" s="284" t="s">
        <v>3619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2720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5">
        <v>1408.2</v>
      </c>
      <c r="AJ349" s="10">
        <v>971.95</v>
      </c>
      <c r="AK349" s="10">
        <v>434.3</v>
      </c>
      <c r="AL349" s="10">
        <v>121.69999999999999</v>
      </c>
      <c r="AN349" s="107" t="s">
        <v>2720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5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5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5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5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5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5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5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2716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5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2716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3620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5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3620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5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5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3649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5">
        <v>2006.6</v>
      </c>
      <c r="AJ361" s="10">
        <v>603.5</v>
      </c>
      <c r="AK361" s="10">
        <v>666.29999999999984</v>
      </c>
      <c r="AL361" s="10">
        <v>162.4</v>
      </c>
      <c r="AN361" s="284" t="s">
        <v>3649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5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2725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5">
        <v>1944.9</v>
      </c>
      <c r="AJ363" s="10">
        <v>922.35000000000014</v>
      </c>
      <c r="AK363" s="10">
        <v>500.1</v>
      </c>
      <c r="AL363" s="10">
        <v>298.7</v>
      </c>
      <c r="AN363" s="107" t="s">
        <v>2725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3621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5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3621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5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3622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5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3622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5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5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3623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5">
        <v>3398.8</v>
      </c>
      <c r="AJ369" s="10">
        <v>604.1</v>
      </c>
      <c r="AK369" s="10">
        <v>558.29999999999995</v>
      </c>
      <c r="AL369" s="10">
        <v>207</v>
      </c>
      <c r="AN369" s="284" t="s">
        <v>3623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5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5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3624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5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3624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2719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5">
        <v>2579.9</v>
      </c>
      <c r="AJ373" s="10">
        <v>936.3</v>
      </c>
      <c r="AK373" s="10">
        <v>755.80000000000007</v>
      </c>
      <c r="AL373" s="10">
        <v>107.9</v>
      </c>
      <c r="AN373" s="107" t="s">
        <v>2719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5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2711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5">
        <v>3162.2</v>
      </c>
      <c r="AJ375" s="10">
        <v>898.9</v>
      </c>
      <c r="AK375" s="10">
        <v>458.99999999999994</v>
      </c>
      <c r="AL375" s="10">
        <v>253.2</v>
      </c>
      <c r="AN375" s="107" t="s">
        <v>2711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3625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5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3625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5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3626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5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3626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5">
        <v>2256</v>
      </c>
      <c r="AJ379" s="10">
        <v>964.2</v>
      </c>
      <c r="AK379" s="10">
        <v>485.00000000000006</v>
      </c>
      <c r="AL379" s="10">
        <v>66.8</v>
      </c>
      <c r="AN379" s="107" t="s">
        <v>2733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5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5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2732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5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3627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5">
        <v>1616.3</v>
      </c>
      <c r="AJ383" s="10">
        <v>856.59999999999991</v>
      </c>
      <c r="AK383" s="10">
        <v>1197.7</v>
      </c>
      <c r="AL383" s="10">
        <v>42</v>
      </c>
      <c r="AN383" s="107" t="s">
        <v>3627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5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2715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5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5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5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5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5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3628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5">
        <v>1887.5999999999997</v>
      </c>
      <c r="AJ390" s="10">
        <v>1292</v>
      </c>
      <c r="AK390" s="10">
        <v>390.7</v>
      </c>
      <c r="AL390" s="10">
        <v>71.7</v>
      </c>
      <c r="AN390" s="284" t="s">
        <v>3628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2726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5">
        <v>3537.7</v>
      </c>
      <c r="AJ391" s="10">
        <v>1142.55</v>
      </c>
      <c r="AK391" s="10">
        <v>754.40000000000009</v>
      </c>
      <c r="AL391" s="10">
        <v>0</v>
      </c>
      <c r="AN391" s="107" t="s">
        <v>2726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5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5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3629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5">
        <v>1092.3</v>
      </c>
      <c r="AJ394" s="10">
        <v>1089.95</v>
      </c>
      <c r="AK394" s="10">
        <v>152.80000000000001</v>
      </c>
      <c r="AL394" s="10">
        <v>200.9</v>
      </c>
      <c r="AN394" s="284" t="s">
        <v>3629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3630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5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3630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5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5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5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5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3631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5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3631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5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5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2712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5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2712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5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5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5">
        <v>1624.4</v>
      </c>
      <c r="AJ406" s="10">
        <v>879.05000000000007</v>
      </c>
      <c r="AK406" s="10">
        <v>998.6</v>
      </c>
      <c r="AL406" s="10">
        <v>115.8</v>
      </c>
      <c r="AN406" s="107" t="s">
        <v>2713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3632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5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3632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3633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5">
        <v>2211.3000000000002</v>
      </c>
      <c r="AJ408" s="10">
        <v>985.15</v>
      </c>
      <c r="AK408" s="10">
        <v>496.1</v>
      </c>
      <c r="AL408" s="10">
        <v>109.8</v>
      </c>
      <c r="AN408" s="284" t="s">
        <v>3633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5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5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5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5">
        <v>3663.5</v>
      </c>
      <c r="AJ412" s="10">
        <v>1360.1499999999999</v>
      </c>
      <c r="AK412" s="10">
        <v>471.6</v>
      </c>
      <c r="AL412" s="10">
        <v>139.5</v>
      </c>
      <c r="AN412" s="107" t="s">
        <v>2708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5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2734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3634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5">
        <v>1782.6</v>
      </c>
      <c r="AJ414" s="10">
        <v>1026.2</v>
      </c>
      <c r="AK414" s="10">
        <v>130.30000000000001</v>
      </c>
      <c r="AL414" s="10">
        <v>233</v>
      </c>
      <c r="AN414" s="284" t="s">
        <v>3634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3635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5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3635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5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5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5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2723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5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2723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5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5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5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2724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5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2724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3636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5">
        <v>1116.2</v>
      </c>
      <c r="AJ424" s="10">
        <v>947.2</v>
      </c>
      <c r="AK424" s="10">
        <v>156.6</v>
      </c>
      <c r="AL424" s="10">
        <v>222.6</v>
      </c>
      <c r="AN424" s="284" t="s">
        <v>3636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5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5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5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5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5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5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2714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5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2714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2832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5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2832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3637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5">
        <v>1555</v>
      </c>
      <c r="AJ433" s="10">
        <v>990.65</v>
      </c>
      <c r="AK433" s="10">
        <v>191.9</v>
      </c>
      <c r="AL433" s="10">
        <v>42</v>
      </c>
      <c r="AN433" s="284" t="s">
        <v>3637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3638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5">
        <v>2306.9</v>
      </c>
      <c r="AJ434" s="10">
        <v>1138.5499999999997</v>
      </c>
      <c r="AK434" s="10">
        <v>348.5</v>
      </c>
      <c r="AL434" s="10">
        <v>105</v>
      </c>
      <c r="AN434" s="284" t="s">
        <v>3638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5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5">
        <v>3918.9</v>
      </c>
      <c r="AJ436" s="10">
        <v>869.3</v>
      </c>
      <c r="AK436" s="10">
        <v>422.6</v>
      </c>
      <c r="AL436" s="10">
        <v>119.2</v>
      </c>
      <c r="AN436" s="107" t="s">
        <v>2718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5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3639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5">
        <v>1341.2000000000003</v>
      </c>
      <c r="AJ438" s="10">
        <v>861.45</v>
      </c>
      <c r="AK438" s="10">
        <v>487.1</v>
      </c>
      <c r="AL438" s="10">
        <v>198.1</v>
      </c>
      <c r="AN438" s="284" t="s">
        <v>3639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3679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5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3679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5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5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5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5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3640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5">
        <v>1684</v>
      </c>
      <c r="AJ444" s="10">
        <v>1255.9000000000001</v>
      </c>
      <c r="AK444" s="10">
        <v>393.8</v>
      </c>
      <c r="AL444" s="10">
        <v>73.2</v>
      </c>
      <c r="AN444" s="284" t="s">
        <v>3640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2721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5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2721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5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2722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5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2722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3641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5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3641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2727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5">
        <v>1916.6</v>
      </c>
      <c r="AJ449" s="10">
        <v>880</v>
      </c>
      <c r="AK449" s="10">
        <v>415.3</v>
      </c>
      <c r="AL449" s="10">
        <v>142.5</v>
      </c>
      <c r="AN449" s="107" t="s">
        <v>2727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5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5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2710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5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2710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5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2729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5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2729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5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3642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5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3642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2730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5">
        <v>1753.5</v>
      </c>
      <c r="AJ457" s="10">
        <v>716.65</v>
      </c>
      <c r="AK457" s="10">
        <v>332.1</v>
      </c>
      <c r="AL457" s="10">
        <v>462</v>
      </c>
      <c r="AN457" s="107" t="s">
        <v>2730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2728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5">
        <v>2990.1</v>
      </c>
      <c r="AJ458" s="10">
        <v>1073.0000000000002</v>
      </c>
      <c r="AK458" s="10">
        <v>664.3</v>
      </c>
      <c r="AL458" s="10">
        <v>19.8</v>
      </c>
      <c r="AN458" s="107" t="s">
        <v>2728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2709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5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2709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5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5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5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5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4069</v>
      </c>
      <c r="C467" s="196"/>
      <c r="D467" s="110" t="s">
        <v>2996</v>
      </c>
      <c r="E467" s="56"/>
      <c r="G467" s="110" t="s">
        <v>2997</v>
      </c>
      <c r="J467" s="110" t="s">
        <v>2998</v>
      </c>
      <c r="N467" s="110" t="s">
        <v>2999</v>
      </c>
      <c r="R467" s="110" t="s">
        <v>2998</v>
      </c>
      <c r="U467" s="110" t="s">
        <v>2997</v>
      </c>
      <c r="X467" s="110" t="s">
        <v>2996</v>
      </c>
      <c r="AA467" s="110" t="s">
        <v>4069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5262</v>
      </c>
      <c r="E468" s="56"/>
      <c r="G468" s="244" t="s">
        <v>208</v>
      </c>
      <c r="J468" s="244" t="s">
        <v>212</v>
      </c>
      <c r="N468" s="244" t="s">
        <v>5269</v>
      </c>
      <c r="R468" s="244" t="s">
        <v>212</v>
      </c>
      <c r="U468" s="244" t="s">
        <v>208</v>
      </c>
      <c r="X468" s="244" t="s">
        <v>5262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5260</v>
      </c>
      <c r="C469" s="196"/>
      <c r="D469" s="244" t="s">
        <v>5263</v>
      </c>
      <c r="E469" s="56"/>
      <c r="G469" s="244" t="s">
        <v>5265</v>
      </c>
      <c r="J469" s="244" t="s">
        <v>5267</v>
      </c>
      <c r="N469" s="244" t="s">
        <v>5271</v>
      </c>
      <c r="R469" s="244" t="s">
        <v>5267</v>
      </c>
      <c r="U469" s="244" t="s">
        <v>5265</v>
      </c>
      <c r="X469" s="244" t="s">
        <v>5263</v>
      </c>
      <c r="AA469" s="244" t="s">
        <v>5260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5261</v>
      </c>
      <c r="C470" s="196"/>
      <c r="D470" s="244" t="s">
        <v>5264</v>
      </c>
      <c r="E470" s="56"/>
      <c r="G470" s="244" t="s">
        <v>5266</v>
      </c>
      <c r="J470" s="244" t="s">
        <v>5268</v>
      </c>
      <c r="N470" s="244" t="s">
        <v>5270</v>
      </c>
      <c r="R470" s="244" t="s">
        <v>5268</v>
      </c>
      <c r="U470" s="244" t="s">
        <v>5266</v>
      </c>
      <c r="X470" s="244" t="s">
        <v>5264</v>
      </c>
      <c r="AA470" s="244" t="s">
        <v>5261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5272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/>
      <c r="D473" s="601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14"/>
      <c r="AA473" s="560" t="s">
        <v>1666</v>
      </c>
      <c r="AB473" s="561"/>
      <c r="AC473" s="558"/>
      <c r="AD473" s="456">
        <v>1</v>
      </c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2730</v>
      </c>
      <c r="B474" s="568"/>
      <c r="C474" s="569"/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AA474" s="571" t="s">
        <v>2325</v>
      </c>
      <c r="AB474" s="572"/>
      <c r="AC474" s="569"/>
      <c r="AD474" s="456">
        <v>2</v>
      </c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2730</v>
      </c>
      <c r="E475" s="561"/>
      <c r="F475" s="558" t="s">
        <v>5416</v>
      </c>
      <c r="G475" s="570">
        <v>0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4">
        <v>1</v>
      </c>
      <c r="X475" s="560" t="s">
        <v>2325</v>
      </c>
      <c r="Y475" s="561"/>
      <c r="Z475" s="602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3398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4">
        <v>0</v>
      </c>
      <c r="X476" s="571" t="s">
        <v>155</v>
      </c>
      <c r="Y476" s="572"/>
      <c r="Z476" s="603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/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AA477" s="560" t="s">
        <v>155</v>
      </c>
      <c r="AB477" s="561"/>
      <c r="AC477" s="558"/>
      <c r="AD477" s="456">
        <v>2</v>
      </c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/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AA478" s="571" t="s">
        <v>1655</v>
      </c>
      <c r="AB478" s="572"/>
      <c r="AC478" s="569"/>
      <c r="AD478" s="456">
        <v>1</v>
      </c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/>
      <c r="H479" s="576"/>
      <c r="I479" s="558"/>
      <c r="J479" s="456"/>
      <c r="K479" s="456"/>
      <c r="L479" s="456"/>
      <c r="M479" s="456"/>
      <c r="N479" s="456"/>
      <c r="O479" s="456"/>
      <c r="P479" s="456"/>
      <c r="Q479" s="456"/>
      <c r="R479" s="456"/>
      <c r="S479" s="456"/>
      <c r="T479" s="456"/>
      <c r="U479" s="577"/>
      <c r="V479" s="557"/>
      <c r="W479" s="578"/>
      <c r="X479" s="570"/>
      <c r="Y479" s="456"/>
      <c r="Z479" s="604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/>
      <c r="H480" s="579"/>
      <c r="I480" s="569"/>
      <c r="J480" s="456"/>
      <c r="K480" s="456"/>
      <c r="L480" s="456"/>
      <c r="M480" s="456"/>
      <c r="N480" s="456"/>
      <c r="O480" s="456"/>
      <c r="P480" s="570"/>
      <c r="Q480" s="456"/>
      <c r="R480" s="456"/>
      <c r="S480" s="456"/>
      <c r="T480" s="456"/>
      <c r="U480" s="580"/>
      <c r="V480" s="568"/>
      <c r="W480" s="581"/>
      <c r="X480" s="570"/>
      <c r="Y480" s="456"/>
      <c r="Z480" s="604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/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AA481" s="560" t="s">
        <v>638</v>
      </c>
      <c r="AB481" s="561"/>
      <c r="AC481" s="558"/>
      <c r="AD481" s="456">
        <v>1</v>
      </c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/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AA482" s="571" t="s">
        <v>180</v>
      </c>
      <c r="AB482" s="572"/>
      <c r="AC482" s="569"/>
      <c r="AD482" s="456">
        <v>2</v>
      </c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4">
        <v>1</v>
      </c>
      <c r="X483" s="560" t="s">
        <v>180</v>
      </c>
      <c r="Y483" s="561"/>
      <c r="Z483" s="602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2709</v>
      </c>
      <c r="E484" s="579"/>
      <c r="F484" s="569" t="s">
        <v>3406</v>
      </c>
      <c r="G484" s="456">
        <v>0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4">
        <v>0</v>
      </c>
      <c r="X484" s="571" t="s">
        <v>1342</v>
      </c>
      <c r="Y484" s="572"/>
      <c r="Z484" s="603" t="s">
        <v>5423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2723</v>
      </c>
      <c r="B485" s="576"/>
      <c r="C485" s="558"/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AA485" s="560" t="s">
        <v>31</v>
      </c>
      <c r="AB485" s="561"/>
      <c r="AC485" s="558"/>
      <c r="AD485" s="456">
        <v>1</v>
      </c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2709</v>
      </c>
      <c r="B486" s="579"/>
      <c r="C486" s="569"/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AA486" s="571" t="s">
        <v>1342</v>
      </c>
      <c r="AB486" s="572"/>
      <c r="AC486" s="569"/>
      <c r="AD486" s="456">
        <v>2</v>
      </c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77"/>
      <c r="K487" s="576"/>
      <c r="L487" s="558"/>
      <c r="M487" s="456"/>
      <c r="N487" s="577"/>
      <c r="O487" s="585"/>
      <c r="P487" s="586"/>
      <c r="Q487" s="456"/>
      <c r="R487" s="577"/>
      <c r="S487" s="576"/>
      <c r="T487" s="558"/>
      <c r="U487" s="456"/>
      <c r="V487" s="456"/>
      <c r="W487" s="456"/>
      <c r="X487" s="456"/>
      <c r="Y487" s="456"/>
      <c r="Z487" s="604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/>
      <c r="K488" s="579"/>
      <c r="L488" s="569"/>
      <c r="M488" s="456"/>
      <c r="N488" s="580"/>
      <c r="O488" s="587"/>
      <c r="P488" s="569"/>
      <c r="Q488" s="456"/>
      <c r="R488" s="580"/>
      <c r="S488" s="579"/>
      <c r="T488" s="569"/>
      <c r="U488" s="456"/>
      <c r="V488" s="456"/>
      <c r="W488" s="456"/>
      <c r="X488" s="456"/>
      <c r="Y488" s="456"/>
      <c r="Z488" s="604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/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270"/>
      <c r="AA489" s="560" t="s">
        <v>2210</v>
      </c>
      <c r="AB489" s="561"/>
      <c r="AC489" s="558"/>
      <c r="AD489" s="456">
        <v>2</v>
      </c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3622</v>
      </c>
      <c r="B490" s="568"/>
      <c r="C490" s="581"/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AA490" s="571" t="s">
        <v>667</v>
      </c>
      <c r="AB490" s="572"/>
      <c r="AC490" s="569"/>
      <c r="AD490" s="456">
        <v>1</v>
      </c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1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0</v>
      </c>
      <c r="X491" s="560" t="s">
        <v>2210</v>
      </c>
      <c r="Y491" s="561"/>
      <c r="Z491" s="602" t="s">
        <v>5418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2717</v>
      </c>
      <c r="E492" s="568"/>
      <c r="F492" s="581" t="s">
        <v>5417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1</v>
      </c>
      <c r="X492" s="571" t="s">
        <v>704</v>
      </c>
      <c r="Y492" s="572"/>
      <c r="Z492" s="603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3642</v>
      </c>
      <c r="B493" s="557"/>
      <c r="C493" s="578"/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AA493" s="560" t="s">
        <v>704</v>
      </c>
      <c r="AB493" s="561"/>
      <c r="AC493" s="558"/>
      <c r="AD493" s="456">
        <v>2</v>
      </c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2717</v>
      </c>
      <c r="B494" s="568"/>
      <c r="C494" s="581"/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AA494" s="571" t="s">
        <v>143</v>
      </c>
      <c r="AB494" s="572"/>
      <c r="AC494" s="569"/>
      <c r="AD494" s="456">
        <v>1</v>
      </c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/>
      <c r="H495" s="557"/>
      <c r="I495" s="578"/>
      <c r="J495" s="455"/>
      <c r="K495" s="566"/>
      <c r="L495" s="455"/>
      <c r="M495" s="455"/>
      <c r="N495" s="455"/>
      <c r="O495" s="455"/>
      <c r="P495" s="455"/>
      <c r="Q495" s="455"/>
      <c r="R495" s="455"/>
      <c r="S495" s="455"/>
      <c r="T495" s="455"/>
      <c r="U495" s="577"/>
      <c r="V495" s="557"/>
      <c r="W495" s="578"/>
      <c r="X495" s="455"/>
      <c r="Y495" s="455"/>
      <c r="Z495" s="604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/>
      <c r="H496" s="568"/>
      <c r="I496" s="581"/>
      <c r="J496" s="455"/>
      <c r="K496" s="455"/>
      <c r="L496" s="455"/>
      <c r="M496" s="455"/>
      <c r="N496" s="455"/>
      <c r="O496" s="455"/>
      <c r="P496" s="455"/>
      <c r="Q496" s="455"/>
      <c r="R496" s="455"/>
      <c r="S496" s="455"/>
      <c r="T496" s="455"/>
      <c r="U496" s="580"/>
      <c r="V496" s="568"/>
      <c r="W496" s="581"/>
      <c r="X496" s="455"/>
      <c r="Y496" s="455"/>
      <c r="Z496" s="604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3633</v>
      </c>
      <c r="B497" s="557"/>
      <c r="C497" s="578"/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AA497" s="560" t="s">
        <v>2720</v>
      </c>
      <c r="AB497" s="561"/>
      <c r="AC497" s="558"/>
      <c r="AD497" s="456">
        <v>0</v>
      </c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3632</v>
      </c>
      <c r="B498" s="568"/>
      <c r="C498" s="581"/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AA498" s="571" t="s">
        <v>2710</v>
      </c>
      <c r="AB498" s="572"/>
      <c r="AC498" s="569"/>
      <c r="AD498" s="456">
        <v>3</v>
      </c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3632</v>
      </c>
      <c r="E499" s="557"/>
      <c r="F499" s="578" t="s">
        <v>5419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1</v>
      </c>
      <c r="X499" s="560" t="s">
        <v>2710</v>
      </c>
      <c r="Y499" s="561"/>
      <c r="Z499" s="602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3631</v>
      </c>
      <c r="E500" s="568"/>
      <c r="F500" s="581" t="s">
        <v>5420</v>
      </c>
      <c r="G500" s="456">
        <v>0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0</v>
      </c>
      <c r="X500" s="571" t="s">
        <v>2719</v>
      </c>
      <c r="Y500" s="572"/>
      <c r="Z500" s="603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3631</v>
      </c>
      <c r="B501" s="557"/>
      <c r="C501" s="578"/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AA501" s="560" t="s">
        <v>1337</v>
      </c>
      <c r="AB501" s="561"/>
      <c r="AC501" s="558"/>
      <c r="AD501" s="456">
        <v>1</v>
      </c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/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14"/>
      <c r="AA502" s="571" t="s">
        <v>2719</v>
      </c>
      <c r="AB502" s="572"/>
      <c r="AC502" s="569"/>
      <c r="AD502" s="456">
        <v>2</v>
      </c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4075</v>
      </c>
      <c r="F507" s="605" t="s">
        <v>203</v>
      </c>
      <c r="G507" s="605" t="s">
        <v>5260</v>
      </c>
      <c r="H507" s="605" t="s">
        <v>5273</v>
      </c>
      <c r="I507" s="606"/>
      <c r="J507" s="607" t="s">
        <v>40</v>
      </c>
      <c r="K507" s="608"/>
      <c r="L507" s="606"/>
      <c r="M507" s="606"/>
      <c r="N507" s="609"/>
      <c r="O507" s="609"/>
      <c r="P507" s="605"/>
      <c r="Q507" s="605" t="s">
        <v>203</v>
      </c>
      <c r="R507" s="605" t="s">
        <v>5260</v>
      </c>
      <c r="S507" s="605" t="s">
        <v>5273</v>
      </c>
      <c r="T507" s="606"/>
      <c r="U507" s="607" t="s">
        <v>40</v>
      </c>
      <c r="V507" s="607"/>
      <c r="W507" s="606"/>
      <c r="X507" s="606"/>
      <c r="Y507" s="609"/>
      <c r="Z507" s="609"/>
      <c r="AA507" s="605"/>
      <c r="AB507" s="605" t="s">
        <v>203</v>
      </c>
      <c r="AC507" s="605" t="s">
        <v>5260</v>
      </c>
      <c r="AD507" s="605" t="s">
        <v>5273</v>
      </c>
      <c r="AE507" s="606"/>
      <c r="AF507" s="607" t="s">
        <v>40</v>
      </c>
      <c r="AI507" s="607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10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11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10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23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23" t="s">
        <v>3005</v>
      </c>
      <c r="Q510" s="21">
        <f>'Punten per wedstrijd'!F1088</f>
        <v>3650.9</v>
      </c>
      <c r="R510" s="21">
        <f>'Punten per wedstrijd'!U528</f>
        <v>55.2</v>
      </c>
      <c r="S510" s="615">
        <f>'Punten per wedstrijd'!T108</f>
        <v>247</v>
      </c>
      <c r="U510" s="95">
        <v>1</v>
      </c>
      <c r="V510" s="196"/>
      <c r="W510" s="1" t="s">
        <v>82</v>
      </c>
      <c r="X510" s="397" t="s">
        <v>4026</v>
      </c>
      <c r="AB510" s="615">
        <f>'Punten per wedstrijd'!F1059</f>
        <v>3978.2000000000003</v>
      </c>
      <c r="AC510" s="615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5276</v>
      </c>
      <c r="J511" s="50"/>
      <c r="K511" s="196" t="s">
        <v>1761</v>
      </c>
      <c r="L511" s="1"/>
      <c r="M511" s="270" t="s">
        <v>5294</v>
      </c>
      <c r="U511" s="50"/>
      <c r="V511" s="196" t="s">
        <v>1766</v>
      </c>
      <c r="W511" s="1"/>
      <c r="X511" s="270" t="s">
        <v>5308</v>
      </c>
      <c r="AF511" s="50"/>
      <c r="AG511" s="196" t="s">
        <v>4118</v>
      </c>
      <c r="AI511" s="196" t="s">
        <v>4106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5274</v>
      </c>
      <c r="B512" s="397" t="s">
        <v>4059</v>
      </c>
      <c r="F512" s="615">
        <f>'Punten per wedstrijd'!F1116</f>
        <v>3911.1</v>
      </c>
      <c r="G512" s="615">
        <f>'Punten per wedstrijd'!U556</f>
        <v>80.600000000000009</v>
      </c>
      <c r="H512" s="615">
        <f>'Punten per wedstrijd'!T136</f>
        <v>307.8</v>
      </c>
      <c r="J512" s="95">
        <v>3</v>
      </c>
      <c r="K512" s="196"/>
      <c r="L512" s="1" t="s">
        <v>5288</v>
      </c>
      <c r="M512" s="397" t="s">
        <v>3006</v>
      </c>
      <c r="Q512" s="615">
        <f>'Punten per wedstrijd'!F1110</f>
        <v>4785.4000000000005</v>
      </c>
      <c r="R512" s="615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5301</v>
      </c>
      <c r="X512" s="623" t="s">
        <v>3996</v>
      </c>
      <c r="AB512" s="21">
        <f>'Punten per wedstrijd'!F1013</f>
        <v>3683.6999999999994</v>
      </c>
      <c r="AC512" s="21">
        <f>'Punten per wedstrijd'!U453</f>
        <v>63.7</v>
      </c>
      <c r="AD512" s="615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5277</v>
      </c>
      <c r="J513" s="50"/>
      <c r="K513" s="196"/>
      <c r="L513" s="1"/>
      <c r="M513" s="270" t="s">
        <v>5295</v>
      </c>
      <c r="U513" s="50"/>
      <c r="V513" s="196"/>
      <c r="W513" s="1"/>
      <c r="X513" s="270" t="s">
        <v>5309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11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11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10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5">
        <f>'Punten per wedstrijd'!U545</f>
        <v>9.9</v>
      </c>
      <c r="H515" s="615">
        <f>'Punten per wedstrijd'!T125</f>
        <v>328.8</v>
      </c>
      <c r="J515" s="95">
        <v>2</v>
      </c>
      <c r="K515" s="196"/>
      <c r="L515" s="1" t="s">
        <v>81</v>
      </c>
      <c r="M515" s="623" t="s">
        <v>3995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5">
        <f>'Punten per wedstrijd'!U554</f>
        <v>82.299999999999983</v>
      </c>
      <c r="AD515" s="615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5278</v>
      </c>
      <c r="J516" s="50"/>
      <c r="K516" s="196" t="s">
        <v>1762</v>
      </c>
      <c r="L516" s="1"/>
      <c r="M516" s="270" t="s">
        <v>5296</v>
      </c>
      <c r="U516" s="50"/>
      <c r="V516" s="196" t="s">
        <v>1767</v>
      </c>
      <c r="W516" s="1"/>
      <c r="X516" s="270" t="s">
        <v>5310</v>
      </c>
      <c r="AF516" s="50"/>
      <c r="AG516" s="196" t="s">
        <v>4122</v>
      </c>
      <c r="AI516" s="196" t="s">
        <v>4110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5275</v>
      </c>
      <c r="B517" s="623" t="s">
        <v>4009</v>
      </c>
      <c r="F517" s="615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5289</v>
      </c>
      <c r="M517" s="397" t="s">
        <v>4060</v>
      </c>
      <c r="Q517" s="615">
        <f>'Punten per wedstrijd'!F1111</f>
        <v>4313.1000000000004</v>
      </c>
      <c r="R517" s="615">
        <f>'Punten per wedstrijd'!U551</f>
        <v>93.600000000000009</v>
      </c>
      <c r="S517" s="615">
        <f>'Punten per wedstrijd'!T131</f>
        <v>398.59999999999997</v>
      </c>
      <c r="U517" s="95">
        <v>3</v>
      </c>
      <c r="W517" s="1" t="s">
        <v>84</v>
      </c>
      <c r="X517" s="623" t="s">
        <v>3013</v>
      </c>
      <c r="AB517" s="615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5279</v>
      </c>
      <c r="J518" s="50"/>
      <c r="K518" s="196"/>
      <c r="L518" s="1"/>
      <c r="M518" s="270" t="s">
        <v>5297</v>
      </c>
      <c r="U518" s="50"/>
      <c r="W518" s="1"/>
      <c r="X518" s="270" t="s">
        <v>5311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11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10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11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23" t="s">
        <v>5324</v>
      </c>
      <c r="F520" s="615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23" t="s">
        <v>1779</v>
      </c>
      <c r="Q520" s="21">
        <f>'Punten per wedstrijd'!F1094</f>
        <v>3865.8500000000004</v>
      </c>
      <c r="R520" s="21">
        <f>'Punten per wedstrijd'!U534</f>
        <v>58.8</v>
      </c>
      <c r="S520" s="615">
        <f>'Punten per wedstrijd'!T114</f>
        <v>281.7</v>
      </c>
      <c r="U520" s="95">
        <v>1</v>
      </c>
      <c r="W520" s="1" t="s">
        <v>73</v>
      </c>
      <c r="X520" s="397" t="s">
        <v>4011</v>
      </c>
      <c r="AB520" s="615">
        <f>'Punten per wedstrijd'!F1039</f>
        <v>4347.3000000000011</v>
      </c>
      <c r="AC520" s="21">
        <f>'Punten per wedstrijd'!U479</f>
        <v>9.6</v>
      </c>
      <c r="AD520" s="615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5280</v>
      </c>
      <c r="J521" s="50"/>
      <c r="K521" s="196" t="s">
        <v>1763</v>
      </c>
      <c r="L521" s="1"/>
      <c r="M521" s="270" t="s">
        <v>5302</v>
      </c>
      <c r="U521" s="50"/>
      <c r="V521" s="196" t="s">
        <v>4106</v>
      </c>
      <c r="W521" s="1"/>
      <c r="X521" s="270" t="s">
        <v>5312</v>
      </c>
      <c r="AF521" s="50"/>
      <c r="AG521" s="196" t="s">
        <v>4127</v>
      </c>
      <c r="AI521" s="196" t="s">
        <v>4114</v>
      </c>
      <c r="BX521" s="478"/>
      <c r="BY521" s="478"/>
      <c r="CB521" s="28"/>
      <c r="CC521" s="56"/>
      <c r="DU521" s="10"/>
      <c r="DW521"/>
    </row>
    <row r="522" spans="1:127" ht="15.75">
      <c r="A522" s="1" t="s">
        <v>5284</v>
      </c>
      <c r="B522" s="397" t="s">
        <v>4015</v>
      </c>
      <c r="F522" s="21">
        <f>'Punten per wedstrijd'!F1041</f>
        <v>3576.4999999999995</v>
      </c>
      <c r="G522" s="615">
        <f>'Punten per wedstrijd'!U481</f>
        <v>82.800000000000011</v>
      </c>
      <c r="H522" s="615">
        <f>'Punten per wedstrijd'!T61</f>
        <v>456</v>
      </c>
      <c r="J522" s="95">
        <v>2</v>
      </c>
      <c r="K522" s="196"/>
      <c r="L522" s="1" t="s">
        <v>5298</v>
      </c>
      <c r="M522" s="397" t="s">
        <v>1782</v>
      </c>
      <c r="Q522" s="615">
        <f>'Punten per wedstrijd'!F996</f>
        <v>3943.5000000000005</v>
      </c>
      <c r="R522" s="615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23" t="s">
        <v>1780</v>
      </c>
      <c r="AB522" s="21">
        <f>'Punten per wedstrijd'!F1102</f>
        <v>3130.6000000000008</v>
      </c>
      <c r="AC522" s="615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5281</v>
      </c>
      <c r="J523" s="50"/>
      <c r="K523" s="196"/>
      <c r="L523" s="1"/>
      <c r="M523" s="270" t="s">
        <v>5303</v>
      </c>
      <c r="U523" s="50"/>
      <c r="V523" s="196"/>
      <c r="W523" s="1"/>
      <c r="X523" s="270" t="s">
        <v>5313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11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11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11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4036</v>
      </c>
      <c r="F525" s="21">
        <f>'Punten per wedstrijd'!F1076</f>
        <v>3488.0000000000005</v>
      </c>
      <c r="G525" s="615">
        <f>'Punten per wedstrijd'!U516</f>
        <v>38.200000000000003</v>
      </c>
      <c r="H525" s="615">
        <f>'Punten per wedstrijd'!T96</f>
        <v>370.2</v>
      </c>
      <c r="J525" s="95">
        <v>2</v>
      </c>
      <c r="K525" s="196"/>
      <c r="L525" s="1" t="s">
        <v>72</v>
      </c>
      <c r="M525" s="623" t="s">
        <v>2262</v>
      </c>
      <c r="Q525" s="21">
        <f>'Punten per wedstrijd'!F988</f>
        <v>3236.4000000000005</v>
      </c>
      <c r="R525" s="21">
        <f>'Punten per wedstrijd'!U428</f>
        <v>13.7</v>
      </c>
      <c r="S525" s="615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5">
        <f>'Punten per wedstrijd'!F1001</f>
        <v>3676.8999999999996</v>
      </c>
      <c r="AC525" s="21">
        <f>'Punten per wedstrijd'!U441</f>
        <v>10.4</v>
      </c>
      <c r="AD525" s="615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5282</v>
      </c>
      <c r="J526" s="50"/>
      <c r="K526" s="196" t="s">
        <v>1764</v>
      </c>
      <c r="L526" s="1"/>
      <c r="M526" s="270" t="s">
        <v>5304</v>
      </c>
      <c r="U526" s="50"/>
      <c r="V526" s="196" t="s">
        <v>4110</v>
      </c>
      <c r="W526" s="1"/>
      <c r="X526" s="270" t="s">
        <v>5314</v>
      </c>
      <c r="AF526" s="50"/>
      <c r="AG526" s="196" t="s">
        <v>4132</v>
      </c>
      <c r="AI526" s="196" t="s">
        <v>4118</v>
      </c>
      <c r="DU526" s="10"/>
      <c r="DW526"/>
    </row>
    <row r="527" spans="1:127" ht="15.75">
      <c r="A527" s="1" t="s">
        <v>5285</v>
      </c>
      <c r="B527" s="623" t="s">
        <v>3014</v>
      </c>
      <c r="F527" s="615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5299</v>
      </c>
      <c r="M527" s="397" t="s">
        <v>4019</v>
      </c>
      <c r="Q527" s="615">
        <f>'Punten per wedstrijd'!F1032</f>
        <v>3935.2000000000007</v>
      </c>
      <c r="R527" s="615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23" t="s">
        <v>1775</v>
      </c>
      <c r="AB527" s="21">
        <f>'Punten per wedstrijd'!F998</f>
        <v>2888.7000000000003</v>
      </c>
      <c r="AC527" s="615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5283</v>
      </c>
      <c r="J528" s="50"/>
      <c r="K528" s="196"/>
      <c r="L528" s="1"/>
      <c r="M528" s="270" t="s">
        <v>5305</v>
      </c>
      <c r="U528" s="50"/>
      <c r="V528" s="196"/>
      <c r="W528" s="1"/>
      <c r="X528" s="270" t="s">
        <v>5315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10"/>
      <c r="L529" s="336"/>
      <c r="M529" s="336"/>
      <c r="N529" s="336"/>
      <c r="O529" s="336"/>
      <c r="P529" s="336"/>
      <c r="Q529" s="336"/>
      <c r="R529" s="336"/>
      <c r="S529" s="336"/>
      <c r="T529" s="336"/>
      <c r="U529" s="611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11"/>
      <c r="AG529" s="196"/>
      <c r="DU529" s="10"/>
      <c r="DW529"/>
    </row>
    <row r="530" spans="1:127" ht="15.75">
      <c r="A530" s="1" t="s">
        <v>62</v>
      </c>
      <c r="B530" s="623" t="s">
        <v>3020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23" t="s">
        <v>4039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23" t="s">
        <v>4057</v>
      </c>
      <c r="AB530" s="21">
        <f>'Punten per wedstrijd'!F1115</f>
        <v>3105.4000000000005</v>
      </c>
      <c r="AC530" s="21">
        <f>'Punten per wedstrijd'!U555</f>
        <v>108.2</v>
      </c>
      <c r="AD530" s="615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5290</v>
      </c>
      <c r="J531" s="50"/>
      <c r="K531" s="196" t="s">
        <v>1768</v>
      </c>
      <c r="L531" s="1"/>
      <c r="M531" s="270" t="s">
        <v>5306</v>
      </c>
      <c r="U531" s="50"/>
      <c r="V531" s="196" t="s">
        <v>4114</v>
      </c>
      <c r="W531" s="1"/>
      <c r="X531" s="270" t="s">
        <v>5316</v>
      </c>
      <c r="AF531" s="50"/>
      <c r="AG531" s="196" t="s">
        <v>4136</v>
      </c>
      <c r="AI531" s="196" t="s">
        <v>4122</v>
      </c>
      <c r="DU531" s="10"/>
      <c r="DW531"/>
    </row>
    <row r="532" spans="1:127" ht="15.75">
      <c r="A532" s="1" t="s">
        <v>5286</v>
      </c>
      <c r="B532" s="397" t="s">
        <v>1777</v>
      </c>
      <c r="F532" s="615">
        <f>'Punten per wedstrijd'!F1046</f>
        <v>3916.3999999999996</v>
      </c>
      <c r="G532" s="615">
        <f>'Punten per wedstrijd'!U486</f>
        <v>69.599999999999994</v>
      </c>
      <c r="H532" s="615">
        <f>'Punten per wedstrijd'!T66</f>
        <v>427.3</v>
      </c>
      <c r="J532" s="95">
        <v>3</v>
      </c>
      <c r="K532" s="196"/>
      <c r="L532" s="1" t="s">
        <v>5300</v>
      </c>
      <c r="M532" s="397" t="s">
        <v>4063</v>
      </c>
      <c r="Q532" s="615">
        <f>'Punten per wedstrijd'!F1118</f>
        <v>4472.7000000000007</v>
      </c>
      <c r="R532" s="615">
        <f>'Punten per wedstrijd'!U558</f>
        <v>74.5</v>
      </c>
      <c r="S532" s="615">
        <f>'Punten per wedstrijd'!T138</f>
        <v>363.9</v>
      </c>
      <c r="U532" s="95">
        <v>3</v>
      </c>
      <c r="V532" s="196"/>
      <c r="W532" s="1" t="s">
        <v>68</v>
      </c>
      <c r="X532" s="397" t="s">
        <v>3983</v>
      </c>
      <c r="AB532" s="615">
        <f>'Punten per wedstrijd'!F994</f>
        <v>3180.7000000000007</v>
      </c>
      <c r="AC532" s="615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5291</v>
      </c>
      <c r="F533" s="50"/>
      <c r="J533" s="50"/>
      <c r="K533" s="196"/>
      <c r="L533" s="1"/>
      <c r="M533" s="270" t="s">
        <v>5307</v>
      </c>
      <c r="U533" s="50"/>
      <c r="V533" s="196"/>
      <c r="W533" s="1"/>
      <c r="X533" s="270" t="s">
        <v>5317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11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11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11"/>
      <c r="AI534" s="196"/>
      <c r="DU534" s="10"/>
      <c r="DW534"/>
    </row>
    <row r="535" spans="1:127" ht="15.75">
      <c r="A535" s="1" t="s">
        <v>71</v>
      </c>
      <c r="B535" s="623" t="s">
        <v>4032</v>
      </c>
      <c r="F535" s="21">
        <f>'Punten per wedstrijd'!F1067</f>
        <v>4079.1000000000008</v>
      </c>
      <c r="G535" s="615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5292</v>
      </c>
      <c r="J536" s="50"/>
      <c r="K536" s="196" t="s">
        <v>1765</v>
      </c>
      <c r="W536" s="1"/>
      <c r="X536" s="270"/>
      <c r="AF536" s="50"/>
      <c r="AI536" s="196" t="s">
        <v>4127</v>
      </c>
      <c r="DU536" s="10"/>
      <c r="DW536"/>
    </row>
    <row r="537" spans="1:127" ht="15.75">
      <c r="A537" s="1" t="s">
        <v>5287</v>
      </c>
      <c r="B537" s="397" t="s">
        <v>4027</v>
      </c>
      <c r="F537" s="615">
        <f>'Punten per wedstrijd'!F1066</f>
        <v>4113.5</v>
      </c>
      <c r="G537" s="21">
        <f>'Punten per wedstrijd'!U506</f>
        <v>8.8000000000000007</v>
      </c>
      <c r="H537" s="615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5293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11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4132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5" t="s">
        <v>206</v>
      </c>
      <c r="G544" s="605" t="s">
        <v>5399</v>
      </c>
      <c r="H544" s="605" t="s">
        <v>5400</v>
      </c>
      <c r="I544" s="606"/>
      <c r="J544" s="607" t="s">
        <v>40</v>
      </c>
      <c r="K544" s="196"/>
      <c r="L544" s="606"/>
      <c r="M544" s="606"/>
      <c r="N544" s="609"/>
      <c r="O544" s="609"/>
      <c r="P544" s="605"/>
      <c r="Q544" s="605" t="s">
        <v>206</v>
      </c>
      <c r="R544" s="605" t="s">
        <v>5399</v>
      </c>
      <c r="S544" s="605" t="s">
        <v>5400</v>
      </c>
      <c r="T544" s="606"/>
      <c r="U544" s="607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10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11"/>
      <c r="W546" s="1"/>
      <c r="X546" s="270"/>
      <c r="AF546" s="50"/>
      <c r="AI546" s="196" t="s">
        <v>4136</v>
      </c>
      <c r="DU546" s="10"/>
      <c r="DW546"/>
    </row>
    <row r="547" spans="1:127" ht="15.75">
      <c r="A547" s="1" t="s">
        <v>138</v>
      </c>
      <c r="B547" s="284" t="s">
        <v>4059</v>
      </c>
      <c r="C547" s="633"/>
      <c r="D547" s="633"/>
      <c r="E547" s="633"/>
      <c r="F547" s="21">
        <f>'Punten per wedstrijd'!N276</f>
        <v>135.80000000000001</v>
      </c>
      <c r="G547" s="633"/>
      <c r="H547" s="633"/>
      <c r="I547" s="633"/>
      <c r="J547" s="95">
        <v>0</v>
      </c>
      <c r="L547" s="634" t="s">
        <v>136</v>
      </c>
      <c r="M547" s="284" t="s">
        <v>1777</v>
      </c>
      <c r="N547" s="633"/>
      <c r="O547" s="633"/>
      <c r="P547" s="633"/>
      <c r="Q547" s="615">
        <f>'Punten per wedstrijd'!N206</f>
        <v>316.60000000000002</v>
      </c>
      <c r="R547" s="633"/>
      <c r="S547" s="50"/>
      <c r="T547" s="633"/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5405</v>
      </c>
      <c r="C548" s="633"/>
      <c r="D548" s="633"/>
      <c r="E548" s="633"/>
      <c r="F548" s="633"/>
      <c r="G548" s="633"/>
      <c r="H548" s="633"/>
      <c r="I548" s="633"/>
      <c r="J548" s="50"/>
      <c r="K548" s="196" t="s">
        <v>1761</v>
      </c>
      <c r="L548" s="634"/>
      <c r="M548" s="270" t="s">
        <v>5413</v>
      </c>
      <c r="N548" s="633"/>
      <c r="O548" s="633"/>
      <c r="P548" s="633"/>
      <c r="Q548" s="633"/>
      <c r="R548" s="633"/>
      <c r="S548" s="633"/>
      <c r="T548" s="633"/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5401</v>
      </c>
      <c r="B549" s="284" t="s">
        <v>2266</v>
      </c>
      <c r="C549" s="633"/>
      <c r="D549" s="633"/>
      <c r="E549" s="633"/>
      <c r="F549" s="615">
        <f>'Punten per wedstrijd'!N161</f>
        <v>479.50000000000006</v>
      </c>
      <c r="G549" s="50"/>
      <c r="H549" s="50"/>
      <c r="I549" s="633"/>
      <c r="J549" s="95">
        <v>1</v>
      </c>
      <c r="K549" s="196"/>
      <c r="L549" s="634" t="s">
        <v>130</v>
      </c>
      <c r="M549" s="284" t="s">
        <v>4063</v>
      </c>
      <c r="N549" s="633"/>
      <c r="O549" s="633"/>
      <c r="P549" s="633"/>
      <c r="Q549" s="21">
        <f>'Punten per wedstrijd'!N278</f>
        <v>159.80000000000001</v>
      </c>
      <c r="R549" s="50"/>
      <c r="S549" s="633"/>
      <c r="T549" s="633"/>
      <c r="U549" s="95">
        <v>0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5406</v>
      </c>
      <c r="C550" s="633"/>
      <c r="D550" s="633"/>
      <c r="E550" s="633"/>
      <c r="F550" s="633"/>
      <c r="G550" s="633"/>
      <c r="H550" s="633"/>
      <c r="I550" s="633"/>
      <c r="J550" s="50"/>
      <c r="K550" s="196"/>
      <c r="L550" s="634"/>
      <c r="M550" s="270" t="s">
        <v>5414</v>
      </c>
      <c r="N550" s="633"/>
      <c r="O550" s="633"/>
      <c r="P550" s="633"/>
      <c r="Q550" s="633"/>
      <c r="R550" s="633"/>
      <c r="S550" s="633"/>
      <c r="T550" s="633"/>
      <c r="U550" s="50"/>
      <c r="V550" s="196"/>
    </row>
    <row r="551" spans="1:127" ht="15.75">
      <c r="A551" s="336"/>
      <c r="B551" s="635"/>
      <c r="C551" s="635"/>
      <c r="D551" s="635"/>
      <c r="E551" s="635"/>
      <c r="F551" s="635"/>
      <c r="G551" s="635"/>
      <c r="H551" s="635"/>
      <c r="I551" s="635"/>
      <c r="J551" s="611"/>
      <c r="K551" s="196"/>
      <c r="L551" s="635"/>
      <c r="M551" s="635"/>
      <c r="N551" s="635"/>
      <c r="O551" s="635"/>
      <c r="P551" s="635"/>
      <c r="Q551" s="635"/>
      <c r="R551" s="635"/>
      <c r="S551" s="635"/>
      <c r="T551" s="635"/>
      <c r="U551" s="611"/>
      <c r="V551" s="196"/>
    </row>
    <row r="552" spans="1:127" ht="15.75">
      <c r="A552" s="1" t="s">
        <v>139</v>
      </c>
      <c r="B552" s="284" t="s">
        <v>2264</v>
      </c>
      <c r="C552" s="633"/>
      <c r="D552" s="633"/>
      <c r="E552" s="633"/>
      <c r="F552" s="615">
        <f>'Punten per wedstrijd'!N265</f>
        <v>284.3</v>
      </c>
      <c r="G552" s="50"/>
      <c r="H552" s="50"/>
      <c r="I552" s="633"/>
      <c r="J552" s="95">
        <v>1</v>
      </c>
      <c r="K552" s="196"/>
      <c r="L552" s="634" t="s">
        <v>134</v>
      </c>
      <c r="M552" s="284" t="s">
        <v>4027</v>
      </c>
      <c r="N552" s="633"/>
      <c r="O552" s="633"/>
      <c r="P552" s="633"/>
      <c r="Q552" s="615">
        <f>'Punten per wedstrijd'!N226</f>
        <v>334.3</v>
      </c>
      <c r="R552" s="633"/>
      <c r="S552" s="633"/>
      <c r="T552" s="633"/>
      <c r="U552" s="95">
        <v>1</v>
      </c>
      <c r="V552" s="196"/>
    </row>
    <row r="553" spans="1:127">
      <c r="A553" s="1"/>
      <c r="B553" s="270" t="s">
        <v>5407</v>
      </c>
      <c r="C553" s="633"/>
      <c r="D553" s="633"/>
      <c r="E553" s="633"/>
      <c r="F553" s="633"/>
      <c r="G553" s="633"/>
      <c r="H553" s="633"/>
      <c r="I553" s="633"/>
      <c r="J553" s="50"/>
      <c r="K553" s="196" t="s">
        <v>1762</v>
      </c>
      <c r="L553" s="634"/>
      <c r="M553" s="270" t="s">
        <v>5415</v>
      </c>
      <c r="N553" s="633"/>
      <c r="O553" s="633"/>
      <c r="P553" s="633"/>
      <c r="Q553" s="633"/>
      <c r="R553" s="633"/>
      <c r="S553" s="633"/>
      <c r="T553" s="633"/>
      <c r="U553" s="50"/>
      <c r="V553" s="196" t="s">
        <v>1765</v>
      </c>
    </row>
    <row r="554" spans="1:127" ht="15.75">
      <c r="A554" s="1" t="s">
        <v>5402</v>
      </c>
      <c r="B554" s="284" t="s">
        <v>3983</v>
      </c>
      <c r="C554" s="633"/>
      <c r="D554" s="633"/>
      <c r="E554" s="633"/>
      <c r="F554" s="21">
        <f>'Punten per wedstrijd'!N154</f>
        <v>160.39999999999998</v>
      </c>
      <c r="G554" s="633"/>
      <c r="H554" s="633"/>
      <c r="I554" s="633"/>
      <c r="J554" s="95">
        <v>0</v>
      </c>
      <c r="K554" s="196"/>
      <c r="L554" s="634" t="s">
        <v>129</v>
      </c>
      <c r="M554" s="284" t="s">
        <v>4026</v>
      </c>
      <c r="N554" s="633"/>
      <c r="O554" s="633"/>
      <c r="P554" s="633"/>
      <c r="Q554" s="21">
        <f>'Punten per wedstrijd'!N219</f>
        <v>296.50000000000006</v>
      </c>
      <c r="R554" s="50"/>
      <c r="S554" s="50"/>
      <c r="T554" s="633"/>
      <c r="U554" s="95">
        <v>0</v>
      </c>
    </row>
    <row r="555" spans="1:127">
      <c r="A555" s="1"/>
      <c r="B555" s="270" t="s">
        <v>5408</v>
      </c>
      <c r="C555" s="633"/>
      <c r="D555" s="633"/>
      <c r="E555" s="633"/>
      <c r="F555" s="633"/>
      <c r="G555" s="633"/>
      <c r="H555" s="633"/>
      <c r="I555" s="633"/>
      <c r="J555" s="50"/>
      <c r="K555" s="196"/>
      <c r="L555" s="634"/>
      <c r="M555" s="270" t="s">
        <v>5308</v>
      </c>
      <c r="N555" s="633"/>
      <c r="O555" s="633"/>
      <c r="P555" s="633"/>
      <c r="Q555" s="633"/>
      <c r="R555" s="633"/>
      <c r="S555" s="633"/>
      <c r="T555" s="633"/>
      <c r="U555" s="50"/>
    </row>
    <row r="556" spans="1:127" ht="15.75">
      <c r="A556" s="336"/>
      <c r="B556" s="635"/>
      <c r="C556" s="635"/>
      <c r="D556" s="635"/>
      <c r="E556" s="635"/>
      <c r="F556" s="635"/>
      <c r="G556" s="635"/>
      <c r="H556" s="635"/>
      <c r="I556" s="635"/>
      <c r="J556" s="611"/>
      <c r="K556" s="196"/>
      <c r="L556" s="635"/>
      <c r="M556" s="635"/>
      <c r="N556" s="635"/>
      <c r="O556" s="635"/>
      <c r="P556" s="635"/>
      <c r="Q556" s="635"/>
      <c r="R556" s="635"/>
      <c r="S556" s="635"/>
      <c r="T556" s="635"/>
      <c r="U556" s="610"/>
    </row>
    <row r="557" spans="1:127" ht="15.75">
      <c r="A557" s="1" t="s">
        <v>133</v>
      </c>
      <c r="B557" s="284" t="s">
        <v>4015</v>
      </c>
      <c r="C557" s="633"/>
      <c r="D557" s="633"/>
      <c r="E557" s="633"/>
      <c r="F557" s="615">
        <f>'Punten per wedstrijd'!N201</f>
        <v>482.90000000000003</v>
      </c>
      <c r="G557" s="633"/>
      <c r="H557" s="633"/>
      <c r="I557" s="633"/>
      <c r="J557" s="95">
        <v>1</v>
      </c>
      <c r="K557" s="196"/>
      <c r="L557" s="634" t="s">
        <v>137</v>
      </c>
      <c r="M557" s="284" t="s">
        <v>3006</v>
      </c>
      <c r="N557" s="633"/>
      <c r="O557" s="633"/>
      <c r="P557" s="633"/>
      <c r="Q557" s="615">
        <f>'Punten per wedstrijd'!N270</f>
        <v>365.4</v>
      </c>
      <c r="R557" s="633"/>
      <c r="S557" s="50"/>
      <c r="T557" s="633"/>
      <c r="U557" s="95">
        <v>1</v>
      </c>
    </row>
    <row r="558" spans="1:127">
      <c r="A558" s="1"/>
      <c r="B558" s="270" t="s">
        <v>5409</v>
      </c>
      <c r="C558" s="633"/>
      <c r="D558" s="633"/>
      <c r="E558" s="633"/>
      <c r="F558" s="633"/>
      <c r="G558" s="633"/>
      <c r="H558" s="633"/>
      <c r="I558" s="633"/>
      <c r="J558" s="50"/>
      <c r="K558" s="196" t="s">
        <v>1763</v>
      </c>
      <c r="L558" s="634"/>
      <c r="M558" s="270" t="s">
        <v>5421</v>
      </c>
      <c r="N558" s="633"/>
      <c r="O558" s="633"/>
      <c r="P558" s="633"/>
      <c r="Q558" s="633"/>
      <c r="R558" s="633"/>
      <c r="S558" s="633"/>
      <c r="T558" s="633"/>
      <c r="U558" s="50"/>
      <c r="V558" s="196" t="s">
        <v>1766</v>
      </c>
    </row>
    <row r="559" spans="1:127" ht="15.75">
      <c r="A559" s="1" t="s">
        <v>5403</v>
      </c>
      <c r="B559" s="284" t="s">
        <v>1787</v>
      </c>
      <c r="C559" s="633"/>
      <c r="D559" s="633"/>
      <c r="E559" s="633"/>
      <c r="F559" s="21">
        <f>'Punten per wedstrijd'!N274</f>
        <v>244.79999999999998</v>
      </c>
      <c r="G559" s="50"/>
      <c r="H559" s="50"/>
      <c r="I559" s="633"/>
      <c r="J559" s="95">
        <v>0</v>
      </c>
      <c r="K559" s="196"/>
      <c r="L559" s="634" t="s">
        <v>131</v>
      </c>
      <c r="M559" s="284" t="s">
        <v>1782</v>
      </c>
      <c r="N559" s="633"/>
      <c r="O559" s="633"/>
      <c r="P559" s="633"/>
      <c r="Q559" s="21">
        <f>'Punten per wedstrijd'!N156</f>
        <v>177.2</v>
      </c>
      <c r="R559" s="50"/>
      <c r="S559" s="633"/>
      <c r="T559" s="633"/>
      <c r="U559" s="95">
        <v>0</v>
      </c>
      <c r="V559" s="196"/>
    </row>
    <row r="560" spans="1:127">
      <c r="A560" s="1"/>
      <c r="B560" s="270" t="s">
        <v>5410</v>
      </c>
      <c r="C560" s="633"/>
      <c r="D560" s="633"/>
      <c r="E560" s="633"/>
      <c r="F560" s="633"/>
      <c r="G560" s="633"/>
      <c r="H560" s="633"/>
      <c r="I560" s="633"/>
      <c r="J560" s="50"/>
      <c r="K560" s="196"/>
      <c r="L560" s="634"/>
      <c r="M560" s="270" t="s">
        <v>5422</v>
      </c>
      <c r="N560" s="633"/>
      <c r="O560" s="633"/>
      <c r="P560" s="633"/>
      <c r="Q560" s="633"/>
      <c r="R560" s="633"/>
      <c r="S560" s="633"/>
      <c r="T560" s="633"/>
      <c r="U560" s="50"/>
      <c r="V560" s="196"/>
    </row>
    <row r="561" spans="1:22" ht="15.75">
      <c r="A561" s="336"/>
      <c r="B561" s="635"/>
      <c r="C561" s="635"/>
      <c r="D561" s="635"/>
      <c r="E561" s="635"/>
      <c r="F561" s="635"/>
      <c r="G561" s="635"/>
      <c r="H561" s="635"/>
      <c r="I561" s="635"/>
      <c r="J561" s="611"/>
      <c r="K561" s="196"/>
      <c r="L561" s="635"/>
      <c r="M561" s="635"/>
      <c r="N561" s="635"/>
      <c r="O561" s="635"/>
      <c r="P561" s="635"/>
      <c r="Q561" s="635"/>
      <c r="R561" s="635"/>
      <c r="S561" s="635"/>
      <c r="T561" s="635"/>
      <c r="U561" s="611"/>
      <c r="V561" s="196"/>
    </row>
    <row r="562" spans="1:22" ht="15.75">
      <c r="A562" s="1" t="s">
        <v>140</v>
      </c>
      <c r="B562" s="284" t="s">
        <v>4036</v>
      </c>
      <c r="C562" s="633"/>
      <c r="D562" s="633"/>
      <c r="E562" s="633"/>
      <c r="F562" s="21">
        <f>'Punten per wedstrijd'!N236</f>
        <v>149.00000000000003</v>
      </c>
      <c r="G562" s="50"/>
      <c r="H562" s="50"/>
      <c r="I562" s="633"/>
      <c r="J562" s="95">
        <v>0</v>
      </c>
      <c r="K562" s="196"/>
      <c r="L562" s="634" t="s">
        <v>135</v>
      </c>
      <c r="M562" s="284" t="s">
        <v>4060</v>
      </c>
      <c r="N562" s="633"/>
      <c r="O562" s="633"/>
      <c r="P562" s="633"/>
      <c r="Q562" s="615">
        <f>'Punten per wedstrijd'!N271</f>
        <v>363.40000000000003</v>
      </c>
      <c r="R562" s="633"/>
      <c r="S562" s="50"/>
      <c r="T562" s="633"/>
      <c r="U562" s="95">
        <v>1</v>
      </c>
      <c r="V562" s="196"/>
    </row>
    <row r="563" spans="1:22">
      <c r="A563" s="1"/>
      <c r="B563" s="270" t="s">
        <v>5411</v>
      </c>
      <c r="C563" s="633"/>
      <c r="D563" s="633"/>
      <c r="E563" s="633"/>
      <c r="F563" s="633"/>
      <c r="G563" s="633"/>
      <c r="H563" s="633"/>
      <c r="I563" s="633"/>
      <c r="J563" s="50"/>
      <c r="K563" s="196" t="s">
        <v>1764</v>
      </c>
      <c r="L563" s="634"/>
      <c r="M563" s="270" t="s">
        <v>5424</v>
      </c>
      <c r="N563" s="633"/>
      <c r="O563" s="633"/>
      <c r="P563" s="633"/>
      <c r="Q563" s="633"/>
      <c r="R563" s="633"/>
      <c r="S563" s="633"/>
      <c r="T563" s="633"/>
      <c r="U563" s="50"/>
      <c r="V563" s="196" t="s">
        <v>1767</v>
      </c>
    </row>
    <row r="564" spans="1:22" ht="15.75">
      <c r="A564" s="1" t="s">
        <v>5404</v>
      </c>
      <c r="B564" s="284" t="s">
        <v>4011</v>
      </c>
      <c r="C564" s="633"/>
      <c r="D564" s="633"/>
      <c r="E564" s="633"/>
      <c r="F564" s="615">
        <f>'Punten per wedstrijd'!N199</f>
        <v>610.5</v>
      </c>
      <c r="G564" s="633"/>
      <c r="H564" s="633"/>
      <c r="I564" s="633"/>
      <c r="J564" s="95">
        <v>1</v>
      </c>
      <c r="K564" s="196"/>
      <c r="L564" s="634" t="s">
        <v>132</v>
      </c>
      <c r="M564" s="284" t="s">
        <v>4019</v>
      </c>
      <c r="N564" s="633"/>
      <c r="O564" s="633"/>
      <c r="P564" s="633"/>
      <c r="Q564" s="21">
        <f>'Punten per wedstrijd'!N192</f>
        <v>286.5</v>
      </c>
      <c r="R564" s="50"/>
      <c r="S564" s="633"/>
      <c r="T564" s="633"/>
      <c r="U564" s="95">
        <v>0</v>
      </c>
    </row>
    <row r="565" spans="1:22">
      <c r="A565" s="1"/>
      <c r="B565" s="270" t="s">
        <v>5412</v>
      </c>
      <c r="C565" s="633"/>
      <c r="D565" s="633"/>
      <c r="E565" s="633"/>
      <c r="F565" s="633"/>
      <c r="G565" s="633"/>
      <c r="H565" s="633"/>
      <c r="I565" s="633"/>
      <c r="J565" s="50"/>
      <c r="K565" s="633"/>
      <c r="L565" s="634"/>
      <c r="M565" s="270" t="s">
        <v>5425</v>
      </c>
      <c r="N565" s="633"/>
      <c r="O565" s="633"/>
      <c r="P565" s="633"/>
      <c r="Q565" s="633"/>
      <c r="R565" s="633"/>
      <c r="S565" s="633"/>
      <c r="T565" s="633"/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10"/>
      <c r="L566" s="336"/>
      <c r="M566" s="336"/>
      <c r="N566" s="336"/>
      <c r="O566" s="336"/>
      <c r="P566" s="336"/>
      <c r="Q566" s="336"/>
      <c r="R566" s="336"/>
      <c r="S566" s="336"/>
      <c r="T566" s="336"/>
      <c r="U566" s="611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15.75">
      <c r="A571" s="480"/>
      <c r="B571" s="480"/>
      <c r="C571" s="480"/>
      <c r="D571" s="246"/>
      <c r="E571" s="56"/>
    </row>
    <row r="572" spans="1:22">
      <c r="A572" s="480"/>
      <c r="B572" s="480"/>
      <c r="C572" s="480"/>
      <c r="D572" s="480"/>
      <c r="E572" s="480"/>
    </row>
    <row r="573" spans="1:22">
      <c r="A573" s="480"/>
      <c r="B573" s="480"/>
      <c r="C573" s="480"/>
      <c r="D573" s="480"/>
      <c r="E573" s="480"/>
    </row>
    <row r="574" spans="1:22">
      <c r="A574" s="480"/>
      <c r="B574" s="480"/>
      <c r="C574" s="480"/>
      <c r="D574" s="480"/>
      <c r="E574" s="480"/>
    </row>
    <row r="575" spans="1:22">
      <c r="A575" s="480"/>
      <c r="B575" s="480"/>
      <c r="C575" s="480"/>
      <c r="D575" s="480"/>
      <c r="E575" s="480"/>
    </row>
    <row r="576" spans="1:22">
      <c r="A576" s="480"/>
      <c r="B576" s="480"/>
      <c r="C576" s="480"/>
      <c r="D576" s="480"/>
      <c r="E576" s="480"/>
    </row>
    <row r="577" spans="1:5">
      <c r="A577" s="480"/>
      <c r="B577" s="480"/>
      <c r="C577" s="480"/>
      <c r="D577" s="480"/>
      <c r="E577" s="480"/>
    </row>
    <row r="578" spans="1:5">
      <c r="A578" s="480"/>
      <c r="B578" s="480"/>
      <c r="C578" s="480"/>
      <c r="D578" s="480"/>
      <c r="E578" s="480"/>
    </row>
    <row r="579" spans="1:5">
      <c r="A579" s="480"/>
      <c r="B579" s="480"/>
      <c r="C579" s="480"/>
      <c r="D579" s="480"/>
      <c r="E579" s="480"/>
    </row>
    <row r="580" spans="1:5">
      <c r="A580" s="480"/>
      <c r="B580" s="480"/>
      <c r="C580" s="480"/>
      <c r="D580" s="480"/>
      <c r="E580" s="480"/>
    </row>
    <row r="581" spans="1:5">
      <c r="A581" s="480"/>
      <c r="B581" s="480"/>
      <c r="C581" s="480"/>
      <c r="D581" s="480"/>
      <c r="E581" s="480"/>
    </row>
    <row r="582" spans="1:5">
      <c r="A582" s="480"/>
      <c r="B582" s="480"/>
      <c r="C582" s="480"/>
      <c r="D582" s="480"/>
      <c r="E582" s="480"/>
    </row>
    <row r="583" spans="1:5">
      <c r="A583" s="480"/>
      <c r="B583" s="480"/>
      <c r="C583" s="480"/>
      <c r="D583" s="480"/>
      <c r="E583" s="480"/>
    </row>
    <row r="584" spans="1:5">
      <c r="A584" s="480"/>
      <c r="B584" s="480"/>
      <c r="C584" s="480"/>
      <c r="D584" s="480"/>
      <c r="E584" s="480"/>
    </row>
    <row r="585" spans="1:5">
      <c r="A585" s="480"/>
      <c r="B585" s="480"/>
      <c r="C585" s="480"/>
      <c r="D585" s="480"/>
      <c r="E585" s="480"/>
    </row>
    <row r="586" spans="1:5">
      <c r="A586" s="480"/>
      <c r="B586" s="480"/>
      <c r="C586" s="480"/>
      <c r="D586" s="480"/>
      <c r="E586" s="480"/>
    </row>
    <row r="587" spans="1:5">
      <c r="A587" s="480"/>
      <c r="B587" s="480"/>
      <c r="C587" s="480"/>
      <c r="D587" s="480"/>
      <c r="E587" s="480"/>
    </row>
    <row r="588" spans="1:5">
      <c r="A588" s="480"/>
      <c r="B588" s="480"/>
      <c r="C588" s="480"/>
      <c r="D588" s="480"/>
      <c r="E588" s="480"/>
    </row>
    <row r="589" spans="1:5">
      <c r="A589" s="480"/>
      <c r="B589" s="480"/>
      <c r="C589" s="480"/>
      <c r="D589" s="480"/>
      <c r="E589" s="480"/>
    </row>
    <row r="590" spans="1:5">
      <c r="A590" s="480"/>
      <c r="B590" s="480"/>
      <c r="C590" s="480"/>
      <c r="D590" s="480"/>
      <c r="E590" s="480"/>
    </row>
    <row r="591" spans="1:5">
      <c r="A591" s="480"/>
      <c r="B591" s="480"/>
      <c r="C591" s="480"/>
      <c r="D591" s="480"/>
      <c r="E591" s="480"/>
    </row>
    <row r="592" spans="1:5">
      <c r="A592" s="480"/>
      <c r="B592" s="480"/>
      <c r="C592" s="480"/>
      <c r="D592" s="480"/>
      <c r="E592" s="480"/>
    </row>
    <row r="593" spans="1:5">
      <c r="A593" s="480"/>
      <c r="B593" s="480"/>
      <c r="C593" s="480"/>
      <c r="D593" s="480"/>
      <c r="E593" s="480"/>
    </row>
    <row r="594" spans="1:5">
      <c r="A594" s="480"/>
      <c r="B594" s="480"/>
      <c r="C594" s="480"/>
      <c r="D594" s="480"/>
      <c r="E594" s="480"/>
    </row>
    <row r="595" spans="1:5">
      <c r="A595" s="480"/>
      <c r="B595" s="480"/>
      <c r="C595" s="480"/>
      <c r="D595" s="480"/>
      <c r="E595" s="480"/>
    </row>
    <row r="596" spans="1:5">
      <c r="A596" s="480"/>
      <c r="B596" s="480"/>
      <c r="C596" s="480"/>
      <c r="D596" s="480"/>
      <c r="E596" s="480"/>
    </row>
    <row r="597" spans="1:5" ht="15">
      <c r="A597" s="38"/>
      <c r="B597" s="38"/>
      <c r="C597" s="38"/>
      <c r="D597" s="38"/>
      <c r="E597" s="38"/>
    </row>
    <row r="598" spans="1:5">
      <c r="A598"/>
    </row>
    <row r="599" spans="1:5">
      <c r="A599"/>
    </row>
    <row r="600" spans="1:5" ht="15">
      <c r="A600" s="462"/>
      <c r="B600" s="462"/>
      <c r="C600" s="462"/>
      <c r="D600" s="462"/>
      <c r="E600" s="462"/>
    </row>
    <row r="601" spans="1:5" ht="15.75">
      <c r="A601" s="478"/>
      <c r="D601" s="246"/>
      <c r="E601" s="56"/>
    </row>
    <row r="602" spans="1:5" ht="15.75">
      <c r="A602" s="478"/>
      <c r="D602" s="246"/>
      <c r="E602" s="56"/>
    </row>
    <row r="603" spans="1:5" ht="15.75">
      <c r="A603" s="478"/>
      <c r="D603" s="246"/>
      <c r="E603" s="56"/>
    </row>
    <row r="604" spans="1:5" ht="15.75">
      <c r="A604" s="478"/>
      <c r="D604" s="246"/>
      <c r="E604" s="56"/>
    </row>
    <row r="605" spans="1:5" ht="15.75">
      <c r="A605" s="478"/>
      <c r="D605" s="246"/>
      <c r="E605" s="56"/>
    </row>
    <row r="606" spans="1:5" ht="15.75">
      <c r="A606" s="478"/>
      <c r="D606" s="246"/>
      <c r="E606" s="56"/>
    </row>
    <row r="607" spans="1:5" ht="15.75">
      <c r="A607" s="478"/>
      <c r="D607" s="246"/>
      <c r="E607" s="56"/>
    </row>
    <row r="608" spans="1:5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3323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3441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3469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3365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3307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3328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3237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3376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3252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3388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3325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3318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3350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3454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3236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3433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3444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3334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3256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3446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3283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3327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3467</v>
      </c>
      <c r="N128" s="28"/>
      <c r="O128" s="28"/>
      <c r="P128" s="314" t="s">
        <v>130</v>
      </c>
      <c r="Q128" s="249">
        <v>30</v>
      </c>
      <c r="S128" s="264" t="s">
        <v>3272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3332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3447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3475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3254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3536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3338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3253</v>
      </c>
      <c r="N145" s="28"/>
      <c r="O145" s="28"/>
      <c r="P145" s="314" t="s">
        <v>130</v>
      </c>
      <c r="Q145" s="249">
        <v>28</v>
      </c>
      <c r="S145" s="264" t="s">
        <v>3390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3465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3251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3238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3268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3297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3305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3530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3241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3322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3234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3375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3259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3271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3292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3427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3474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3533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3262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3258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3389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3392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3243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3453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3461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3304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3370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3308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3481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3466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3335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3278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3309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3506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3482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3348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3395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3500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3353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3343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3298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3280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3532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3377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3507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3543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3539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3541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3486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3293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3547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3514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3528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3471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3531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3352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3373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3294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3487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3428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3379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3320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3509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3321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3311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3440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3290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3488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3286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3295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3448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3417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3434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3339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3473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3391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3366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3489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3439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3326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3342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3382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3282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3383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3505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3507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3393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3516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3490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3340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3257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3360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3314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3380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3542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3545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3329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3540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3484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3544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3537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3538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3443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3464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3511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3491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3529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3548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3284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3549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3264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3535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3534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3546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3456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3492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3369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3437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3422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3517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3550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3459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3235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3285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3495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3374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3483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3455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3504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3276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3324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3462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3384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3498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3515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3386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3421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3415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3346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3273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3263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3315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3288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3255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3277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3239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3345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3313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3512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3372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3430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3493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3425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3289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3473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3336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3423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3306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3378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3458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3442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3266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3279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3267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3242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3426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3494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3260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3337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3381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3424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3496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3394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3316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3261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3310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3330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3518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3510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3269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3240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3387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3508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3319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3367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3470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3344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3418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3419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3368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3351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3435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3233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3431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3291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3364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3270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3499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3436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3429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3460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3362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3472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3438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3420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3497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3274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3349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3445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3385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3361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3457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3416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3363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3287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3312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3463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3371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3485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3513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3331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3347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3265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3333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3275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3317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3341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3296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3281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42"/>
  <sheetViews>
    <sheetView topLeftCell="A792" zoomScale="90" zoomScaleNormal="90" workbookViewId="0">
      <selection activeCell="A809" sqref="A809:G849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4181</v>
      </c>
      <c r="D1" s="412" t="s">
        <v>2668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4182</v>
      </c>
    </row>
    <row r="4" spans="1:13" ht="15" customHeight="1">
      <c r="A4" s="25" t="s">
        <v>1654</v>
      </c>
      <c r="B4" s="322" t="s">
        <v>1907</v>
      </c>
      <c r="C4" s="390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4183</v>
      </c>
      <c r="H8" s="1"/>
    </row>
    <row r="9" spans="1:13" ht="15" customHeight="1">
      <c r="A9" s="25" t="s">
        <v>1665</v>
      </c>
      <c r="B9" s="322" t="s">
        <v>1907</v>
      </c>
      <c r="C9" s="390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2905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4196</v>
      </c>
    </row>
    <row r="15" spans="1:13" ht="15" customHeight="1">
      <c r="A15" s="25" t="s">
        <v>2201</v>
      </c>
      <c r="B15" s="25" t="s">
        <v>3639</v>
      </c>
      <c r="C15" s="25" t="s">
        <v>2720</v>
      </c>
      <c r="D15" s="25" t="s">
        <v>3639</v>
      </c>
      <c r="E15" s="25" t="s">
        <v>1649</v>
      </c>
      <c r="F15" s="25" t="s">
        <v>3639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3618</v>
      </c>
      <c r="E16" s="26" t="s">
        <v>3635</v>
      </c>
      <c r="F16" s="26" t="s">
        <v>3630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3625</v>
      </c>
      <c r="C17" s="21" t="s">
        <v>3633</v>
      </c>
      <c r="D17" s="21" t="s">
        <v>2195</v>
      </c>
      <c r="E17" s="21" t="s">
        <v>654</v>
      </c>
      <c r="F17" s="21" t="s">
        <v>3616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0" t="s">
        <v>4271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4263</v>
      </c>
    </row>
    <row r="25" spans="1:7" ht="15" customHeight="1">
      <c r="B25" s="1"/>
    </row>
    <row r="26" spans="1:7" ht="15" customHeight="1">
      <c r="A26" s="24" t="s">
        <v>4261</v>
      </c>
    </row>
    <row r="27" spans="1:7" ht="15" customHeight="1">
      <c r="A27" s="25" t="s">
        <v>3634</v>
      </c>
      <c r="B27" s="322" t="s">
        <v>1907</v>
      </c>
      <c r="C27" s="390" t="s">
        <v>4272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4264</v>
      </c>
      <c r="F29" s="321"/>
    </row>
    <row r="30" spans="1:7" ht="15" customHeight="1">
      <c r="A30" s="21"/>
    </row>
    <row r="31" spans="1:7" ht="15" customHeight="1">
      <c r="A31" s="24" t="s">
        <v>4260</v>
      </c>
      <c r="D31" t="s">
        <v>2459</v>
      </c>
    </row>
    <row r="32" spans="1:7" ht="15" customHeight="1">
      <c r="A32" s="25" t="s">
        <v>3639</v>
      </c>
      <c r="B32" s="322" t="s">
        <v>1907</v>
      </c>
      <c r="C32" s="390" t="s">
        <v>4273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3623</v>
      </c>
      <c r="B34" s="335" t="s">
        <v>4265</v>
      </c>
    </row>
    <row r="35" spans="1:3" ht="15" customHeight="1">
      <c r="A35" s="21"/>
    </row>
    <row r="36" spans="1:3" ht="15" customHeight="1">
      <c r="A36" s="24" t="s">
        <v>4262</v>
      </c>
    </row>
    <row r="37" spans="1:3" ht="15" customHeight="1">
      <c r="A37" s="25" t="s">
        <v>2193</v>
      </c>
      <c r="B37" s="322" t="s">
        <v>1907</v>
      </c>
      <c r="C37" s="390" t="s">
        <v>4274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4266</v>
      </c>
      <c r="C39" s="196"/>
    </row>
    <row r="40" spans="1:3" ht="15" customHeight="1">
      <c r="B40" s="1"/>
    </row>
    <row r="41" spans="1:3" ht="15" customHeight="1">
      <c r="A41" s="24" t="s">
        <v>4238</v>
      </c>
    </row>
    <row r="42" spans="1:3" ht="15" customHeight="1">
      <c r="A42" s="25" t="s">
        <v>4258</v>
      </c>
      <c r="B42" s="322" t="s">
        <v>1907</v>
      </c>
      <c r="C42" s="390" t="s">
        <v>4274</v>
      </c>
    </row>
    <row r="43" spans="1:3" ht="15" customHeight="1">
      <c r="A43" s="26" t="s">
        <v>4258</v>
      </c>
      <c r="B43" s="304" t="s">
        <v>2718</v>
      </c>
      <c r="C43" s="196"/>
    </row>
    <row r="44" spans="1:3" ht="15" customHeight="1">
      <c r="A44" s="21" t="s">
        <v>4258</v>
      </c>
      <c r="B44" s="335" t="s">
        <v>4267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0" t="s">
        <v>4275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4268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0" t="s">
        <v>4276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4269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4211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4277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3614</v>
      </c>
      <c r="C60" s="26" t="s">
        <v>2734</v>
      </c>
      <c r="D60" s="26" t="s">
        <v>3614</v>
      </c>
      <c r="E60" s="26" t="s">
        <v>694</v>
      </c>
      <c r="F60" s="26" t="s">
        <v>2734</v>
      </c>
      <c r="G60" s="335" t="s">
        <v>4270</v>
      </c>
      <c r="H60" s="21"/>
      <c r="I60" s="1" t="s">
        <v>2459</v>
      </c>
    </row>
    <row r="61" spans="1:10" ht="15" customHeight="1">
      <c r="A61" s="21" t="s">
        <v>3620</v>
      </c>
      <c r="B61" s="26" t="s">
        <v>3622</v>
      </c>
      <c r="C61" s="21" t="s">
        <v>2717</v>
      </c>
      <c r="D61" s="26" t="s">
        <v>3622</v>
      </c>
      <c r="E61" s="21" t="s">
        <v>2730</v>
      </c>
      <c r="F61" s="21" t="s">
        <v>3635</v>
      </c>
      <c r="H61" s="21"/>
      <c r="I61" s="1"/>
    </row>
    <row r="62" spans="1:10" ht="15" customHeight="1">
      <c r="A62" s="25"/>
      <c r="B62" s="26" t="s">
        <v>3624</v>
      </c>
      <c r="C62" s="25"/>
      <c r="D62" s="26" t="s">
        <v>3624</v>
      </c>
      <c r="E62" s="25"/>
      <c r="F62" s="25"/>
      <c r="H62" s="21"/>
      <c r="I62" s="1"/>
    </row>
    <row r="63" spans="1:10" ht="15" customHeight="1">
      <c r="A63" s="25"/>
      <c r="B63" s="26" t="s">
        <v>4259</v>
      </c>
      <c r="C63" s="25"/>
      <c r="D63" s="26" t="s">
        <v>4259</v>
      </c>
      <c r="E63" s="25"/>
      <c r="F63" s="25"/>
      <c r="H63" s="21"/>
      <c r="I63" s="1"/>
    </row>
    <row r="64" spans="1:10" ht="15" customHeight="1">
      <c r="A64" s="25"/>
      <c r="B64" s="26" t="s">
        <v>3629</v>
      </c>
      <c r="C64" s="25"/>
      <c r="D64" s="26" t="s">
        <v>3629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3637</v>
      </c>
      <c r="C66" s="25"/>
      <c r="D66" s="26" t="s">
        <v>3637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4229</v>
      </c>
      <c r="B70" s="412"/>
      <c r="C70" s="412"/>
    </row>
    <row r="71" spans="1:9" ht="15" customHeight="1">
      <c r="A71" s="25" t="s">
        <v>3635</v>
      </c>
      <c r="B71" s="322" t="s">
        <v>1907</v>
      </c>
      <c r="C71" s="390" t="s">
        <v>4278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3635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4184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4334</v>
      </c>
      <c r="D77" s="26"/>
      <c r="E77" s="26"/>
      <c r="F77" s="26"/>
      <c r="G77" s="3"/>
      <c r="H77" s="196"/>
    </row>
    <row r="78" spans="1:9" ht="15" customHeight="1">
      <c r="A78" s="26" t="s">
        <v>3621</v>
      </c>
      <c r="B78" s="304" t="s">
        <v>3635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4263</v>
      </c>
      <c r="C79" s="21"/>
      <c r="D79" s="21"/>
      <c r="E79" s="21"/>
      <c r="F79" s="21"/>
      <c r="G79" s="1"/>
    </row>
    <row r="81" spans="1:10" ht="15" customHeight="1">
      <c r="A81" s="24" t="s">
        <v>4185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4335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3635</v>
      </c>
      <c r="H83" s="196"/>
    </row>
    <row r="84" spans="1:10" ht="15" customHeight="1">
      <c r="A84" s="26" t="s">
        <v>3635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4264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8" t="s">
        <v>4186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4336</v>
      </c>
      <c r="J88" t="s">
        <v>2459</v>
      </c>
    </row>
    <row r="89" spans="1:10" ht="15" customHeight="1">
      <c r="A89" s="25" t="s">
        <v>4258</v>
      </c>
      <c r="B89" s="25" t="s">
        <v>2193</v>
      </c>
      <c r="C89" s="25" t="s">
        <v>2202</v>
      </c>
      <c r="D89" s="25" t="s">
        <v>2848</v>
      </c>
      <c r="E89" s="25" t="s">
        <v>3615</v>
      </c>
      <c r="F89" s="25" t="s">
        <v>2202</v>
      </c>
      <c r="G89" s="304" t="s">
        <v>3635</v>
      </c>
      <c r="H89" s="196"/>
    </row>
    <row r="90" spans="1:10" ht="15" customHeight="1">
      <c r="A90" s="26" t="s">
        <v>4258</v>
      </c>
      <c r="B90" s="26" t="s">
        <v>2202</v>
      </c>
      <c r="C90" s="26" t="s">
        <v>3626</v>
      </c>
      <c r="D90" s="26" t="s">
        <v>2193</v>
      </c>
      <c r="E90" s="26" t="s">
        <v>2730</v>
      </c>
      <c r="F90" s="26" t="s">
        <v>2832</v>
      </c>
      <c r="G90" s="335" t="s">
        <v>4265</v>
      </c>
      <c r="H90" s="196"/>
    </row>
    <row r="91" spans="1:10" ht="15" customHeight="1">
      <c r="A91" s="21" t="s">
        <v>4258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4362</v>
      </c>
    </row>
    <row r="96" spans="1:10" ht="15" customHeight="1">
      <c r="A96" s="25" t="s">
        <v>3629</v>
      </c>
      <c r="B96" s="322" t="s">
        <v>1907</v>
      </c>
      <c r="C96" s="390" t="s">
        <v>4363</v>
      </c>
    </row>
    <row r="97" spans="1:11" ht="15" customHeight="1">
      <c r="A97" s="25" t="s">
        <v>3636</v>
      </c>
      <c r="B97" s="304" t="s">
        <v>3635</v>
      </c>
    </row>
    <row r="98" spans="1:11" ht="15" customHeight="1">
      <c r="A98" s="25" t="s">
        <v>2848</v>
      </c>
      <c r="B98" s="335" t="s">
        <v>4266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4337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4364</v>
      </c>
    </row>
    <row r="103" spans="1:11" ht="15" customHeight="1">
      <c r="A103" s="25" t="s">
        <v>162</v>
      </c>
      <c r="B103" s="25" t="s">
        <v>3637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3635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3620</v>
      </c>
      <c r="G104" s="335" t="s">
        <v>4267</v>
      </c>
    </row>
    <row r="105" spans="1:11" ht="15" customHeight="1">
      <c r="A105" s="21" t="s">
        <v>3639</v>
      </c>
      <c r="B105" s="26" t="s">
        <v>2193</v>
      </c>
      <c r="C105" s="25" t="s">
        <v>3632</v>
      </c>
      <c r="D105" s="21" t="s">
        <v>3631</v>
      </c>
      <c r="E105" s="21" t="s">
        <v>3620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4187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4365</v>
      </c>
    </row>
    <row r="110" spans="1:11" ht="15" customHeight="1">
      <c r="A110" s="25" t="s">
        <v>2193</v>
      </c>
      <c r="B110" s="25" t="s">
        <v>3616</v>
      </c>
      <c r="C110" s="25" t="s">
        <v>700</v>
      </c>
      <c r="D110" s="25" t="s">
        <v>3619</v>
      </c>
      <c r="E110" s="304" t="s">
        <v>3635</v>
      </c>
    </row>
    <row r="111" spans="1:11" ht="15" customHeight="1">
      <c r="A111" s="26" t="s">
        <v>2725</v>
      </c>
      <c r="B111" s="26" t="s">
        <v>3619</v>
      </c>
      <c r="C111" s="26" t="s">
        <v>2717</v>
      </c>
      <c r="D111" s="26" t="s">
        <v>3679</v>
      </c>
      <c r="E111" s="335" t="s">
        <v>4268</v>
      </c>
    </row>
    <row r="112" spans="1:11" ht="15" customHeight="1">
      <c r="A112" s="21" t="s">
        <v>2848</v>
      </c>
      <c r="B112" s="191" t="s">
        <v>3614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4338</v>
      </c>
      <c r="C115" s="254"/>
      <c r="D115" s="254" t="s">
        <v>2459</v>
      </c>
      <c r="E115" s="254"/>
      <c r="F115" s="110"/>
    </row>
    <row r="116" spans="1:6" ht="15" customHeight="1">
      <c r="A116" s="25" t="s">
        <v>3614</v>
      </c>
      <c r="B116" s="322" t="s">
        <v>1907</v>
      </c>
      <c r="C116" s="390" t="s">
        <v>4366</v>
      </c>
    </row>
    <row r="117" spans="1:6" ht="15" customHeight="1">
      <c r="A117" s="26" t="s">
        <v>2724</v>
      </c>
      <c r="B117" s="304" t="s">
        <v>3635</v>
      </c>
      <c r="C117" s="196"/>
      <c r="F117" s="3"/>
    </row>
    <row r="118" spans="1:6" ht="15" customHeight="1">
      <c r="A118" s="21" t="s">
        <v>2325</v>
      </c>
      <c r="B118" s="335" t="s">
        <v>4269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4358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4367</v>
      </c>
      <c r="D122" s="254"/>
      <c r="E122" s="254"/>
      <c r="F122" s="110"/>
    </row>
    <row r="123" spans="1:6" ht="15" customHeight="1">
      <c r="A123" s="26" t="s">
        <v>2203</v>
      </c>
      <c r="B123" s="304" t="s">
        <v>3635</v>
      </c>
      <c r="C123" s="196"/>
    </row>
    <row r="124" spans="1:6" ht="15" customHeight="1">
      <c r="A124" s="21" t="s">
        <v>2718</v>
      </c>
      <c r="B124" s="335" t="s">
        <v>4270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4361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4368</v>
      </c>
      <c r="F127" s="3"/>
    </row>
    <row r="128" spans="1:6" ht="15" customHeight="1">
      <c r="A128" s="26" t="s">
        <v>658</v>
      </c>
      <c r="B128" s="304" t="s">
        <v>3635</v>
      </c>
      <c r="C128" s="196"/>
      <c r="F128" s="3"/>
    </row>
    <row r="129" spans="1:7" ht="15" customHeight="1">
      <c r="A129" s="21" t="s">
        <v>669</v>
      </c>
      <c r="B129" s="335" t="s">
        <v>4370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4339</v>
      </c>
    </row>
    <row r="132" spans="1:7" ht="15" customHeight="1">
      <c r="A132" s="25" t="s">
        <v>153</v>
      </c>
      <c r="B132" s="322" t="s">
        <v>1907</v>
      </c>
      <c r="C132" s="390" t="s">
        <v>4369</v>
      </c>
    </row>
    <row r="133" spans="1:7" ht="15" customHeight="1">
      <c r="A133" s="26" t="s">
        <v>3642</v>
      </c>
      <c r="B133" s="304" t="s">
        <v>3635</v>
      </c>
      <c r="C133" s="196"/>
    </row>
    <row r="134" spans="1:7" ht="15" customHeight="1">
      <c r="A134" s="21" t="s">
        <v>694</v>
      </c>
      <c r="B134" s="335" t="s">
        <v>4371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4340</v>
      </c>
    </row>
    <row r="138" spans="1:7" ht="15" customHeight="1">
      <c r="A138" s="25" t="s">
        <v>1344</v>
      </c>
      <c r="B138" s="322" t="s">
        <v>1907</v>
      </c>
      <c r="C138" s="390" t="s">
        <v>4414</v>
      </c>
    </row>
    <row r="139" spans="1:7" ht="15" customHeight="1">
      <c r="A139" s="26" t="s">
        <v>3628</v>
      </c>
      <c r="B139" s="304" t="s">
        <v>3635</v>
      </c>
      <c r="C139" s="196"/>
    </row>
    <row r="140" spans="1:7" ht="15" customHeight="1">
      <c r="A140" s="21" t="s">
        <v>3142</v>
      </c>
      <c r="B140" s="335" t="s">
        <v>4421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4341</v>
      </c>
      <c r="B142" s="1"/>
    </row>
    <row r="143" spans="1:7" ht="15" customHeight="1">
      <c r="A143" s="25" t="s">
        <v>633</v>
      </c>
      <c r="B143" s="322" t="s">
        <v>1907</v>
      </c>
      <c r="C143" s="390" t="s">
        <v>4415</v>
      </c>
    </row>
    <row r="144" spans="1:7" ht="15" customHeight="1">
      <c r="A144" s="26" t="s">
        <v>704</v>
      </c>
      <c r="B144" s="304" t="s">
        <v>3635</v>
      </c>
      <c r="G144" t="s">
        <v>2459</v>
      </c>
    </row>
    <row r="145" spans="1:8" ht="15" customHeight="1">
      <c r="A145" s="21" t="s">
        <v>1665</v>
      </c>
      <c r="B145" s="335" t="s">
        <v>4422</v>
      </c>
      <c r="F145" s="321"/>
    </row>
    <row r="146" spans="1:8" ht="15" customHeight="1"/>
    <row r="147" spans="1:8" ht="15" customHeight="1">
      <c r="A147" s="498" t="s">
        <v>4342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4417</v>
      </c>
    </row>
    <row r="149" spans="1:8" ht="15" customHeight="1">
      <c r="A149" s="25" t="s">
        <v>1654</v>
      </c>
      <c r="B149" s="25" t="s">
        <v>23</v>
      </c>
      <c r="C149" s="25" t="s">
        <v>4412</v>
      </c>
      <c r="D149" s="25" t="s">
        <v>3679</v>
      </c>
      <c r="E149" s="25" t="s">
        <v>1657</v>
      </c>
      <c r="F149" s="25" t="s">
        <v>3617</v>
      </c>
      <c r="G149" s="304" t="s">
        <v>3635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4416</v>
      </c>
      <c r="G150" s="335" t="s">
        <v>4423</v>
      </c>
    </row>
    <row r="151" spans="1:8" ht="15" customHeight="1">
      <c r="A151" s="21" t="s">
        <v>3617</v>
      </c>
      <c r="B151" s="21" t="s">
        <v>3617</v>
      </c>
      <c r="C151" s="21" t="s">
        <v>4416</v>
      </c>
      <c r="D151" s="21" t="s">
        <v>3630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4343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4418</v>
      </c>
    </row>
    <row r="155" spans="1:8" ht="15" customHeight="1">
      <c r="A155" s="25" t="s">
        <v>4258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3635</v>
      </c>
    </row>
    <row r="156" spans="1:8" ht="15" customHeight="1">
      <c r="A156" s="26" t="s">
        <v>4258</v>
      </c>
      <c r="B156" s="26" t="s">
        <v>15</v>
      </c>
      <c r="C156" s="26" t="s">
        <v>3634</v>
      </c>
      <c r="D156" s="26" t="s">
        <v>153</v>
      </c>
      <c r="E156" s="26" t="s">
        <v>11</v>
      </c>
      <c r="F156" s="26" t="s">
        <v>15</v>
      </c>
      <c r="G156" s="335" t="s">
        <v>4424</v>
      </c>
    </row>
    <row r="157" spans="1:8" ht="15" customHeight="1">
      <c r="A157" s="21" t="s">
        <v>4258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4344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4419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3635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4425</v>
      </c>
      <c r="F162" s="321"/>
    </row>
    <row r="163" spans="1:10" ht="15" customHeight="1">
      <c r="A163" s="21" t="s">
        <v>1343</v>
      </c>
      <c r="B163" s="21" t="s">
        <v>3620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3635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4603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4420</v>
      </c>
    </row>
    <row r="177" spans="1:11" ht="15" customHeight="1">
      <c r="A177" s="25" t="s">
        <v>154</v>
      </c>
      <c r="B177" s="25" t="s">
        <v>1346</v>
      </c>
      <c r="C177" s="25" t="s">
        <v>3627</v>
      </c>
      <c r="D177" s="25" t="s">
        <v>700</v>
      </c>
      <c r="E177" s="25" t="s">
        <v>3639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4345</v>
      </c>
    </row>
    <row r="183" spans="1:11" ht="15" customHeight="1">
      <c r="A183" s="25" t="s">
        <v>1661</v>
      </c>
      <c r="B183" s="322" t="s">
        <v>1907</v>
      </c>
      <c r="C183" s="390" t="s">
        <v>4462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4263</v>
      </c>
      <c r="F185" s="18"/>
    </row>
    <row r="186" spans="1:11" ht="15" customHeight="1">
      <c r="D186" t="s">
        <v>2459</v>
      </c>
    </row>
    <row r="187" spans="1:11" ht="15" customHeight="1">
      <c r="A187" s="377" t="s">
        <v>4346</v>
      </c>
      <c r="D187" t="s">
        <v>2459</v>
      </c>
    </row>
    <row r="188" spans="1:11" ht="15" customHeight="1">
      <c r="A188" s="25" t="s">
        <v>4460</v>
      </c>
      <c r="B188" s="322" t="s">
        <v>1907</v>
      </c>
      <c r="C188" s="390" t="s">
        <v>4463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4264</v>
      </c>
      <c r="F190" s="18"/>
    </row>
    <row r="191" spans="1:11" ht="15" customHeight="1">
      <c r="K191" t="s">
        <v>2459</v>
      </c>
    </row>
    <row r="192" spans="1:11" ht="15" customHeight="1">
      <c r="A192" s="499" t="s">
        <v>4347</v>
      </c>
      <c r="B192" s="412"/>
    </row>
    <row r="193" spans="1:11" ht="15" customHeight="1">
      <c r="A193" s="25" t="s">
        <v>2730</v>
      </c>
      <c r="B193" s="322" t="s">
        <v>1907</v>
      </c>
      <c r="C193" s="390" t="s">
        <v>4464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3679</v>
      </c>
      <c r="B195" s="335" t="s">
        <v>4265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4348</v>
      </c>
    </row>
    <row r="198" spans="1:11" ht="15" customHeight="1">
      <c r="A198" s="254" t="s">
        <v>4413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4465</v>
      </c>
    </row>
    <row r="199" spans="1:11" ht="15" customHeight="1">
      <c r="A199" s="25" t="s">
        <v>3618</v>
      </c>
      <c r="B199" s="25" t="s">
        <v>1343</v>
      </c>
      <c r="C199" s="25" t="s">
        <v>3615</v>
      </c>
      <c r="D199" s="25" t="s">
        <v>1343</v>
      </c>
      <c r="E199" s="25" t="s">
        <v>1343</v>
      </c>
      <c r="F199" s="25" t="s">
        <v>4258</v>
      </c>
      <c r="G199" s="25" t="s">
        <v>1343</v>
      </c>
      <c r="H199" s="25" t="s">
        <v>4258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4258</v>
      </c>
      <c r="G200" s="26" t="s">
        <v>162</v>
      </c>
      <c r="H200" s="26" t="s">
        <v>4258</v>
      </c>
      <c r="I200" s="26" t="s">
        <v>153</v>
      </c>
      <c r="J200" s="335" t="s">
        <v>4266</v>
      </c>
    </row>
    <row r="201" spans="1:11" ht="15" customHeight="1">
      <c r="A201" s="21" t="s">
        <v>3624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4258</v>
      </c>
      <c r="G201" s="21" t="s">
        <v>2715</v>
      </c>
      <c r="H201" s="21" t="s">
        <v>4258</v>
      </c>
      <c r="I201" s="21" t="s">
        <v>1665</v>
      </c>
      <c r="J201" s="3"/>
    </row>
    <row r="202" spans="1:11" ht="15" customHeight="1">
      <c r="A202" s="21" t="s">
        <v>3633</v>
      </c>
      <c r="B202" s="21" t="s">
        <v>1654</v>
      </c>
      <c r="C202" s="26" t="s">
        <v>3631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3640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4349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4466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3432</v>
      </c>
      <c r="E208" s="25" t="s">
        <v>1657</v>
      </c>
      <c r="F208" s="25" t="s">
        <v>3626</v>
      </c>
      <c r="G208" s="304" t="s">
        <v>4503</v>
      </c>
    </row>
    <row r="209" spans="1:10" ht="15" customHeight="1">
      <c r="A209" s="25" t="s">
        <v>3635</v>
      </c>
      <c r="B209" s="26" t="s">
        <v>700</v>
      </c>
      <c r="C209" s="26" t="s">
        <v>3615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3635</v>
      </c>
      <c r="C210" s="26" t="s">
        <v>3618</v>
      </c>
      <c r="D210" s="21" t="s">
        <v>3615</v>
      </c>
      <c r="E210" s="26" t="s">
        <v>3635</v>
      </c>
      <c r="F210" s="21" t="s">
        <v>1657</v>
      </c>
      <c r="G210" s="1"/>
    </row>
    <row r="211" spans="1:10" ht="15" customHeight="1">
      <c r="A211" s="21" t="s">
        <v>3638</v>
      </c>
      <c r="B211" s="21"/>
      <c r="C211" s="26" t="s">
        <v>17</v>
      </c>
      <c r="D211" s="21" t="s">
        <v>3618</v>
      </c>
      <c r="E211" s="21"/>
      <c r="F211" s="21"/>
      <c r="G211" s="1"/>
    </row>
    <row r="212" spans="1:10" ht="15" customHeight="1">
      <c r="A212" s="38"/>
      <c r="C212" s="26" t="s">
        <v>4461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4604</v>
      </c>
      <c r="B215" s="412"/>
    </row>
    <row r="216" spans="1:10" ht="15" customHeight="1">
      <c r="A216" s="25" t="s">
        <v>2730</v>
      </c>
      <c r="B216" s="322" t="s">
        <v>1907</v>
      </c>
      <c r="C216" s="390" t="s">
        <v>4467</v>
      </c>
      <c r="D216" t="s">
        <v>2459</v>
      </c>
      <c r="F216" s="18"/>
    </row>
    <row r="217" spans="1:10" ht="15" customHeight="1">
      <c r="A217" s="26" t="s">
        <v>2734</v>
      </c>
      <c r="B217" s="304" t="s">
        <v>3635</v>
      </c>
    </row>
    <row r="218" spans="1:10" ht="15" customHeight="1">
      <c r="A218" s="21" t="s">
        <v>3624</v>
      </c>
      <c r="B218" s="335" t="s">
        <v>4504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4456</v>
      </c>
    </row>
    <row r="222" spans="1:10" ht="15" customHeight="1">
      <c r="A222" s="25" t="s">
        <v>2734</v>
      </c>
      <c r="B222" s="322" t="s">
        <v>1907</v>
      </c>
      <c r="C222" s="390" t="s">
        <v>4518</v>
      </c>
      <c r="F222" s="321"/>
    </row>
    <row r="223" spans="1:10">
      <c r="A223" s="26" t="s">
        <v>153</v>
      </c>
      <c r="B223" s="304" t="s">
        <v>3635</v>
      </c>
    </row>
    <row r="224" spans="1:10">
      <c r="A224" s="21" t="s">
        <v>687</v>
      </c>
      <c r="B224" s="335" t="s">
        <v>4513</v>
      </c>
    </row>
    <row r="226" spans="1:3" ht="15" customHeight="1">
      <c r="A226" s="377" t="s">
        <v>4457</v>
      </c>
    </row>
    <row r="227" spans="1:3" ht="15" customHeight="1">
      <c r="A227" s="25" t="s">
        <v>1668</v>
      </c>
      <c r="B227" s="322" t="s">
        <v>1907</v>
      </c>
      <c r="C227" t="s">
        <v>4519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4514</v>
      </c>
    </row>
    <row r="230" spans="1:3" ht="15" customHeight="1"/>
    <row r="231" spans="1:3" ht="15" customHeight="1">
      <c r="A231" s="24" t="s">
        <v>4458</v>
      </c>
    </row>
    <row r="232" spans="1:3" ht="15" customHeight="1">
      <c r="A232" s="25" t="s">
        <v>694</v>
      </c>
      <c r="B232" s="322" t="s">
        <v>1907</v>
      </c>
      <c r="C232" t="s">
        <v>4520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3626</v>
      </c>
      <c r="B234" s="335" t="s">
        <v>4515</v>
      </c>
    </row>
    <row r="235" spans="1:3" ht="15" customHeight="1"/>
    <row r="236" spans="1:3" ht="15" customHeight="1">
      <c r="A236" s="377" t="s">
        <v>4523</v>
      </c>
    </row>
    <row r="237" spans="1:3" ht="15" customHeight="1">
      <c r="A237" s="25" t="s">
        <v>2212</v>
      </c>
      <c r="B237" s="322" t="s">
        <v>1907</v>
      </c>
      <c r="C237" t="s">
        <v>4521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4516</v>
      </c>
    </row>
    <row r="240" spans="1:3">
      <c r="A240" s="21" t="s">
        <v>2726</v>
      </c>
    </row>
    <row r="241" spans="1:11" ht="15" customHeight="1"/>
    <row r="242" spans="1:11" ht="15" customHeight="1">
      <c r="A242" s="499" t="s">
        <v>4605</v>
      </c>
      <c r="B242" s="412"/>
    </row>
    <row r="243" spans="1:11" ht="15" customHeight="1">
      <c r="A243" s="25" t="s">
        <v>3636</v>
      </c>
      <c r="B243" s="322" t="s">
        <v>1907</v>
      </c>
      <c r="C243" t="s">
        <v>4522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3622</v>
      </c>
      <c r="B245" s="335" t="s">
        <v>4517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4713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4532</v>
      </c>
    </row>
    <row r="250" spans="1:11" ht="15" customHeight="1">
      <c r="A250" s="25" t="s">
        <v>2730</v>
      </c>
      <c r="B250" s="25" t="s">
        <v>694</v>
      </c>
      <c r="C250" s="25" t="s">
        <v>4258</v>
      </c>
      <c r="D250" s="25" t="s">
        <v>1661</v>
      </c>
      <c r="E250" s="25" t="s">
        <v>180</v>
      </c>
      <c r="F250" s="25" t="s">
        <v>31</v>
      </c>
      <c r="G250" s="25" t="s">
        <v>3640</v>
      </c>
      <c r="H250" s="25" t="s">
        <v>2726</v>
      </c>
      <c r="I250" s="25" t="s">
        <v>2726</v>
      </c>
      <c r="J250" s="304" t="s">
        <v>4503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4258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3636</v>
      </c>
      <c r="I251" s="26" t="s">
        <v>1661</v>
      </c>
      <c r="J251" s="335" t="s">
        <v>4550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3628</v>
      </c>
      <c r="E252" s="21" t="s">
        <v>1654</v>
      </c>
      <c r="F252" s="26" t="s">
        <v>2715</v>
      </c>
      <c r="G252" s="21" t="s">
        <v>3632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4606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4533</v>
      </c>
      <c r="K255" s="254"/>
    </row>
    <row r="256" spans="1:11">
      <c r="A256" s="25" t="s">
        <v>3625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4503</v>
      </c>
    </row>
    <row r="257" spans="1:11">
      <c r="A257" s="26" t="s">
        <v>653</v>
      </c>
      <c r="B257" s="26" t="s">
        <v>3679</v>
      </c>
      <c r="C257" s="26" t="s">
        <v>2848</v>
      </c>
      <c r="D257" s="26" t="s">
        <v>2734</v>
      </c>
      <c r="E257" s="26" t="s">
        <v>3638</v>
      </c>
      <c r="F257" s="26" t="s">
        <v>2722</v>
      </c>
      <c r="G257" s="26" t="s">
        <v>2730</v>
      </c>
      <c r="H257" s="26" t="s">
        <v>2722</v>
      </c>
      <c r="I257" s="335" t="s">
        <v>4551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3635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4573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4579</v>
      </c>
    </row>
    <row r="263" spans="1:11" ht="15" customHeight="1">
      <c r="A263" s="26" t="s">
        <v>668</v>
      </c>
      <c r="B263" s="304" t="s">
        <v>4503</v>
      </c>
      <c r="K263" t="s">
        <v>2459</v>
      </c>
    </row>
    <row r="264" spans="1:11" ht="15" customHeight="1">
      <c r="A264" s="21" t="s">
        <v>1690</v>
      </c>
      <c r="B264" s="335" t="s">
        <v>4586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4711</v>
      </c>
      <c r="F267" s="18"/>
    </row>
    <row r="268" spans="1:11" ht="15" customHeight="1">
      <c r="A268" s="25" t="s">
        <v>2708</v>
      </c>
      <c r="B268" s="322" t="s">
        <v>1907</v>
      </c>
      <c r="C268" t="s">
        <v>4580</v>
      </c>
    </row>
    <row r="269" spans="1:11" ht="15" customHeight="1">
      <c r="A269" s="26" t="s">
        <v>180</v>
      </c>
      <c r="B269" s="304" t="s">
        <v>4503</v>
      </c>
    </row>
    <row r="270" spans="1:11" ht="15" customHeight="1">
      <c r="A270" s="21" t="s">
        <v>1337</v>
      </c>
      <c r="B270" s="335" t="s">
        <v>4587</v>
      </c>
      <c r="F270" s="321"/>
    </row>
    <row r="271" spans="1:11" ht="15" customHeight="1"/>
    <row r="272" spans="1:11" ht="15" customHeight="1">
      <c r="A272" s="377" t="s">
        <v>4712</v>
      </c>
      <c r="F272" s="18"/>
    </row>
    <row r="273" spans="1:10" ht="15" customHeight="1">
      <c r="A273" s="25" t="s">
        <v>2719</v>
      </c>
      <c r="B273" s="322" t="s">
        <v>1907</v>
      </c>
      <c r="C273" t="s">
        <v>4581</v>
      </c>
    </row>
    <row r="274" spans="1:10" ht="15" customHeight="1">
      <c r="A274" s="26" t="s">
        <v>2220</v>
      </c>
      <c r="B274" s="304" t="s">
        <v>4503</v>
      </c>
    </row>
    <row r="275" spans="1:10" ht="15" customHeight="1">
      <c r="A275" s="21" t="s">
        <v>3624</v>
      </c>
      <c r="B275" s="335" t="s">
        <v>4588</v>
      </c>
      <c r="I275" t="s">
        <v>2459</v>
      </c>
    </row>
    <row r="276" spans="1:10" ht="15" customHeight="1"/>
    <row r="277" spans="1:10" ht="15" customHeight="1">
      <c r="A277" s="377" t="s">
        <v>4574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4582</v>
      </c>
    </row>
    <row r="279" spans="1:10" ht="15" customHeight="1">
      <c r="A279" s="25" t="s">
        <v>2725</v>
      </c>
      <c r="B279" s="25" t="s">
        <v>4258</v>
      </c>
      <c r="C279" s="25" t="s">
        <v>4258</v>
      </c>
      <c r="D279" s="25" t="s">
        <v>3615</v>
      </c>
      <c r="E279" s="25" t="s">
        <v>2725</v>
      </c>
      <c r="F279" s="25" t="s">
        <v>1343</v>
      </c>
      <c r="G279" s="304" t="s">
        <v>4503</v>
      </c>
    </row>
    <row r="280" spans="1:10" ht="15" customHeight="1">
      <c r="A280" s="26" t="s">
        <v>3642</v>
      </c>
      <c r="B280" s="26" t="s">
        <v>4258</v>
      </c>
      <c r="C280" s="26" t="s">
        <v>4258</v>
      </c>
      <c r="D280" s="26" t="s">
        <v>2195</v>
      </c>
      <c r="E280" s="26" t="s">
        <v>3642</v>
      </c>
      <c r="F280" s="26" t="s">
        <v>2725</v>
      </c>
      <c r="G280" s="335" t="s">
        <v>4589</v>
      </c>
      <c r="J280" t="s">
        <v>2459</v>
      </c>
    </row>
    <row r="281" spans="1:10" ht="15" customHeight="1">
      <c r="A281" s="21" t="s">
        <v>3615</v>
      </c>
      <c r="B281" s="21" t="s">
        <v>4258</v>
      </c>
      <c r="C281" s="21" t="s">
        <v>4258</v>
      </c>
      <c r="D281" s="26" t="s">
        <v>675</v>
      </c>
      <c r="E281" s="21" t="s">
        <v>3631</v>
      </c>
      <c r="F281" s="21" t="s">
        <v>3642</v>
      </c>
    </row>
    <row r="282" spans="1:10" ht="15" customHeight="1">
      <c r="A282" s="21"/>
      <c r="B282" s="21"/>
      <c r="C282" s="21"/>
      <c r="D282" s="26" t="s">
        <v>3631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499" t="s">
        <v>4575</v>
      </c>
      <c r="B286" s="412"/>
    </row>
    <row r="287" spans="1:10" ht="15" customHeight="1">
      <c r="A287" s="25" t="s">
        <v>3616</v>
      </c>
      <c r="B287" s="322" t="s">
        <v>1907</v>
      </c>
      <c r="C287" t="s">
        <v>4583</v>
      </c>
    </row>
    <row r="288" spans="1:10" ht="15" customHeight="1">
      <c r="A288" s="26" t="s">
        <v>1671</v>
      </c>
      <c r="B288" s="304" t="s">
        <v>4503</v>
      </c>
      <c r="F288" s="321"/>
    </row>
    <row r="289" spans="1:10" ht="15" customHeight="1">
      <c r="A289" s="21" t="s">
        <v>3632</v>
      </c>
      <c r="B289" s="335" t="s">
        <v>4590</v>
      </c>
    </row>
    <row r="290" spans="1:10" ht="15" customHeight="1">
      <c r="F290" s="18"/>
    </row>
    <row r="291" spans="1:10" ht="15" customHeight="1">
      <c r="A291" s="377" t="s">
        <v>4576</v>
      </c>
    </row>
    <row r="292" spans="1:10" ht="15" customHeight="1">
      <c r="A292" s="25" t="s">
        <v>2725</v>
      </c>
      <c r="B292" s="322" t="s">
        <v>1907</v>
      </c>
      <c r="C292" t="s">
        <v>4584</v>
      </c>
    </row>
    <row r="293" spans="1:10" ht="15" customHeight="1">
      <c r="A293" s="26" t="s">
        <v>3622</v>
      </c>
      <c r="B293" s="304" t="s">
        <v>4503</v>
      </c>
      <c r="F293" s="321"/>
    </row>
    <row r="294" spans="1:10" ht="15" customHeight="1">
      <c r="A294" s="26" t="s">
        <v>2193</v>
      </c>
      <c r="B294" s="335" t="s">
        <v>4591</v>
      </c>
    </row>
    <row r="295" spans="1:10" ht="15" customHeight="1">
      <c r="F295" s="18"/>
    </row>
    <row r="296" spans="1:10" ht="15" customHeight="1">
      <c r="A296" s="499" t="s">
        <v>4607</v>
      </c>
      <c r="B296" s="412"/>
    </row>
    <row r="297" spans="1:10" ht="15" customHeight="1">
      <c r="A297" s="25" t="s">
        <v>700</v>
      </c>
      <c r="B297" s="322" t="s">
        <v>1907</v>
      </c>
      <c r="C297" t="s">
        <v>4585</v>
      </c>
      <c r="D297" t="s">
        <v>2459</v>
      </c>
    </row>
    <row r="298" spans="1:10" ht="15" customHeight="1">
      <c r="A298" s="26" t="s">
        <v>3624</v>
      </c>
      <c r="B298" s="304" t="s">
        <v>4503</v>
      </c>
      <c r="F298" s="321" t="s">
        <v>2459</v>
      </c>
    </row>
    <row r="299" spans="1:10" ht="15" customHeight="1">
      <c r="A299" s="21" t="s">
        <v>153</v>
      </c>
      <c r="B299" s="335" t="s">
        <v>4592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4633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4640</v>
      </c>
    </row>
    <row r="304" spans="1:10">
      <c r="A304" s="25" t="s">
        <v>2217</v>
      </c>
      <c r="B304" s="25" t="s">
        <v>4258</v>
      </c>
      <c r="C304" s="25" t="s">
        <v>4258</v>
      </c>
      <c r="D304" s="25" t="s">
        <v>4258</v>
      </c>
      <c r="E304" s="25" t="s">
        <v>4258</v>
      </c>
      <c r="F304" s="25" t="s">
        <v>4258</v>
      </c>
      <c r="G304" s="25" t="s">
        <v>2217</v>
      </c>
      <c r="H304" s="304" t="s">
        <v>4503</v>
      </c>
    </row>
    <row r="305" spans="1:8">
      <c r="A305" s="26" t="s">
        <v>2733</v>
      </c>
      <c r="B305" s="26" t="s">
        <v>4258</v>
      </c>
      <c r="C305" s="26" t="s">
        <v>4258</v>
      </c>
      <c r="D305" s="26" t="s">
        <v>4258</v>
      </c>
      <c r="E305" s="26" t="s">
        <v>4258</v>
      </c>
      <c r="F305" s="26" t="s">
        <v>4258</v>
      </c>
      <c r="G305" s="26" t="s">
        <v>2733</v>
      </c>
      <c r="H305" s="335" t="s">
        <v>4634</v>
      </c>
    </row>
    <row r="306" spans="1:8">
      <c r="A306" s="26" t="s">
        <v>2209</v>
      </c>
      <c r="B306" s="21" t="s">
        <v>4258</v>
      </c>
      <c r="C306" s="21" t="s">
        <v>4258</v>
      </c>
      <c r="D306" s="21" t="s">
        <v>4258</v>
      </c>
      <c r="E306" s="21" t="s">
        <v>4258</v>
      </c>
      <c r="F306" s="21" t="s">
        <v>4258</v>
      </c>
      <c r="G306" s="26" t="s">
        <v>2209</v>
      </c>
    </row>
    <row r="308" spans="1:8" ht="15" customHeight="1">
      <c r="A308" s="377" t="s">
        <v>4577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4641</v>
      </c>
    </row>
    <row r="310" spans="1:8" ht="15" customHeight="1">
      <c r="A310" s="25" t="s">
        <v>153</v>
      </c>
      <c r="B310" s="25" t="s">
        <v>2713</v>
      </c>
      <c r="C310" s="25" t="s">
        <v>3627</v>
      </c>
      <c r="D310" s="25" t="s">
        <v>180</v>
      </c>
      <c r="E310" s="25" t="s">
        <v>704</v>
      </c>
      <c r="F310" s="25" t="s">
        <v>1668</v>
      </c>
      <c r="G310" s="304" t="s">
        <v>4503</v>
      </c>
    </row>
    <row r="311" spans="1:8" ht="15" customHeight="1">
      <c r="A311" s="26" t="s">
        <v>2212</v>
      </c>
      <c r="B311" s="26" t="s">
        <v>3632</v>
      </c>
      <c r="C311" s="26" t="s">
        <v>2732</v>
      </c>
      <c r="D311" s="26" t="s">
        <v>1661</v>
      </c>
      <c r="E311" s="26" t="s">
        <v>15</v>
      </c>
      <c r="F311" s="26" t="s">
        <v>3627</v>
      </c>
      <c r="G311" s="335" t="s">
        <v>4635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3627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4578</v>
      </c>
      <c r="F315" s="321"/>
    </row>
    <row r="316" spans="1:8" ht="15" customHeight="1">
      <c r="A316" s="25" t="s">
        <v>675</v>
      </c>
      <c r="B316" s="322" t="s">
        <v>1907</v>
      </c>
      <c r="C316" t="s">
        <v>4642</v>
      </c>
    </row>
    <row r="317" spans="1:8" ht="15" customHeight="1">
      <c r="A317" s="26" t="s">
        <v>2195</v>
      </c>
      <c r="B317" s="304" t="s">
        <v>4503</v>
      </c>
      <c r="F317" s="18"/>
    </row>
    <row r="318" spans="1:8" ht="15" customHeight="1">
      <c r="A318" s="26" t="s">
        <v>2733</v>
      </c>
      <c r="B318" s="335" t="s">
        <v>4636</v>
      </c>
      <c r="F318" s="18"/>
    </row>
    <row r="319" spans="1:8" ht="15" customHeight="1">
      <c r="A319" s="26" t="s">
        <v>3630</v>
      </c>
      <c r="F319" s="18"/>
    </row>
    <row r="320" spans="1:8" ht="15" customHeight="1">
      <c r="A320" s="26" t="s">
        <v>3638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4188</v>
      </c>
      <c r="B322" s="412"/>
    </row>
    <row r="323" spans="1:8" ht="15" customHeight="1">
      <c r="A323" s="25" t="s">
        <v>668</v>
      </c>
      <c r="B323" s="322" t="s">
        <v>1907</v>
      </c>
      <c r="C323" t="s">
        <v>4643</v>
      </c>
    </row>
    <row r="324" spans="1:8" ht="15" customHeight="1">
      <c r="A324" s="26" t="s">
        <v>2730</v>
      </c>
      <c r="B324" s="304" t="s">
        <v>4503</v>
      </c>
      <c r="F324" t="s">
        <v>2459</v>
      </c>
    </row>
    <row r="325" spans="1:8" ht="15" customHeight="1">
      <c r="A325" s="21" t="s">
        <v>2717</v>
      </c>
      <c r="B325" s="335" t="s">
        <v>4637</v>
      </c>
    </row>
    <row r="326" spans="1:8" ht="15" customHeight="1">
      <c r="A326" s="199"/>
    </row>
    <row r="327" spans="1:8" ht="15" customHeight="1">
      <c r="A327" s="498" t="s">
        <v>4189</v>
      </c>
      <c r="B327" s="412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4644</v>
      </c>
    </row>
    <row r="329" spans="1:8" ht="15" customHeight="1">
      <c r="A329" s="26" t="s">
        <v>3629</v>
      </c>
      <c r="B329" s="304" t="s">
        <v>4503</v>
      </c>
    </row>
    <row r="330" spans="1:8" ht="15" customHeight="1">
      <c r="A330" s="21" t="s">
        <v>3619</v>
      </c>
      <c r="B330" s="335" t="s">
        <v>4638</v>
      </c>
      <c r="E330" t="s">
        <v>2459</v>
      </c>
    </row>
    <row r="331" spans="1:8" ht="15" customHeight="1">
      <c r="A331" s="199"/>
    </row>
    <row r="332" spans="1:8" ht="15" customHeight="1">
      <c r="A332" s="499" t="s">
        <v>4190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4645</v>
      </c>
    </row>
    <row r="334" spans="1:8">
      <c r="A334" s="26" t="s">
        <v>2717</v>
      </c>
      <c r="B334" s="304" t="s">
        <v>4639</v>
      </c>
    </row>
    <row r="335" spans="1:8">
      <c r="A335" s="21" t="s">
        <v>2725</v>
      </c>
      <c r="B335" s="335" t="s">
        <v>2302</v>
      </c>
    </row>
    <row r="337" spans="1:10" ht="15" customHeight="1">
      <c r="A337" s="498" t="s">
        <v>4191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4646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4639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3642</v>
      </c>
      <c r="G340" s="26" t="s">
        <v>1753</v>
      </c>
      <c r="H340" s="26" t="s">
        <v>11</v>
      </c>
      <c r="I340" s="335" t="s">
        <v>4263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4710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4690</v>
      </c>
      <c r="F346" s="321"/>
    </row>
    <row r="347" spans="1:10" ht="15" customHeight="1">
      <c r="A347" s="26" t="s">
        <v>3634</v>
      </c>
      <c r="B347" s="304" t="s">
        <v>4639</v>
      </c>
    </row>
    <row r="348" spans="1:10" ht="15" customHeight="1">
      <c r="A348" s="21" t="s">
        <v>1343</v>
      </c>
      <c r="B348" s="335" t="s">
        <v>4264</v>
      </c>
      <c r="F348" s="18"/>
    </row>
    <row r="349" spans="1:10" ht="15" customHeight="1"/>
    <row r="350" spans="1:10" ht="15" customHeight="1">
      <c r="A350" s="377" t="s">
        <v>3125</v>
      </c>
    </row>
    <row r="351" spans="1:10" ht="15" customHeight="1">
      <c r="A351" s="25" t="s">
        <v>2212</v>
      </c>
      <c r="B351" s="322" t="s">
        <v>1907</v>
      </c>
      <c r="C351" t="s">
        <v>4691</v>
      </c>
      <c r="F351" s="321"/>
    </row>
    <row r="352" spans="1:10">
      <c r="A352" s="26" t="s">
        <v>2725</v>
      </c>
      <c r="B352" s="304" t="s">
        <v>4639</v>
      </c>
    </row>
    <row r="353" spans="1:8">
      <c r="A353" s="21" t="s">
        <v>2726</v>
      </c>
      <c r="B353" s="335" t="s">
        <v>4265</v>
      </c>
    </row>
    <row r="355" spans="1:8" ht="15" customHeight="1">
      <c r="A355" s="377" t="s">
        <v>3126</v>
      </c>
    </row>
    <row r="356" spans="1:8" ht="15" customHeight="1">
      <c r="A356" s="25" t="s">
        <v>2727</v>
      </c>
      <c r="B356" s="322" t="s">
        <v>1907</v>
      </c>
      <c r="C356" t="s">
        <v>4692</v>
      </c>
    </row>
    <row r="357" spans="1:8" ht="15" customHeight="1">
      <c r="A357" s="26" t="s">
        <v>2209</v>
      </c>
      <c r="B357" s="304" t="s">
        <v>4639</v>
      </c>
      <c r="F357" s="321"/>
    </row>
    <row r="358" spans="1:8" ht="15" customHeight="1">
      <c r="A358" s="21" t="s">
        <v>3679</v>
      </c>
      <c r="B358" s="335" t="s">
        <v>4266</v>
      </c>
    </row>
    <row r="359" spans="1:8" ht="15" customHeight="1">
      <c r="F359" s="18"/>
    </row>
    <row r="360" spans="1:8" ht="15" customHeight="1">
      <c r="A360" s="377" t="s">
        <v>4192</v>
      </c>
    </row>
    <row r="361" spans="1:8" ht="15" customHeight="1">
      <c r="A361" s="25" t="s">
        <v>2717</v>
      </c>
      <c r="B361" s="322" t="s">
        <v>1907</v>
      </c>
      <c r="C361" t="s">
        <v>4693</v>
      </c>
    </row>
    <row r="362" spans="1:8" ht="15" customHeight="1">
      <c r="A362" s="26" t="s">
        <v>31</v>
      </c>
      <c r="B362" s="304" t="s">
        <v>4639</v>
      </c>
      <c r="F362" s="321"/>
    </row>
    <row r="363" spans="1:8" ht="15" customHeight="1">
      <c r="A363" s="21" t="s">
        <v>687</v>
      </c>
      <c r="B363" s="335" t="s">
        <v>4267</v>
      </c>
    </row>
    <row r="364" spans="1:8" ht="15" customHeight="1">
      <c r="B364" s="3"/>
    </row>
    <row r="365" spans="1:8" ht="15" customHeight="1">
      <c r="A365" s="377" t="s">
        <v>4193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4694</v>
      </c>
    </row>
    <row r="367" spans="1:8">
      <c r="A367" s="25" t="s">
        <v>668</v>
      </c>
      <c r="B367" s="25" t="s">
        <v>653</v>
      </c>
      <c r="C367" s="25" t="s">
        <v>4258</v>
      </c>
      <c r="D367" s="25" t="s">
        <v>3649</v>
      </c>
      <c r="E367" s="25" t="s">
        <v>668</v>
      </c>
      <c r="F367" s="25" t="s">
        <v>3649</v>
      </c>
      <c r="G367" s="304" t="s">
        <v>4639</v>
      </c>
    </row>
    <row r="368" spans="1:8">
      <c r="A368" s="26" t="s">
        <v>694</v>
      </c>
      <c r="B368" s="26" t="s">
        <v>3635</v>
      </c>
      <c r="C368" s="26" t="s">
        <v>4258</v>
      </c>
      <c r="D368" s="26" t="s">
        <v>1654</v>
      </c>
      <c r="E368" s="26" t="s">
        <v>694</v>
      </c>
      <c r="F368" s="26" t="s">
        <v>653</v>
      </c>
      <c r="G368" s="335" t="s">
        <v>4268</v>
      </c>
    </row>
    <row r="369" spans="1:6">
      <c r="A369" s="21" t="s">
        <v>153</v>
      </c>
      <c r="B369" s="21" t="s">
        <v>1337</v>
      </c>
      <c r="C369" s="21" t="s">
        <v>4258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3632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3432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4194</v>
      </c>
      <c r="B377" s="498"/>
    </row>
    <row r="378" spans="1:6" ht="15" customHeight="1">
      <c r="A378" s="25" t="s">
        <v>2202</v>
      </c>
      <c r="B378" s="322" t="s">
        <v>1907</v>
      </c>
      <c r="C378" t="s">
        <v>4695</v>
      </c>
    </row>
    <row r="379" spans="1:6" ht="15" customHeight="1">
      <c r="A379" s="26" t="s">
        <v>2727</v>
      </c>
      <c r="B379" s="304" t="s">
        <v>4639</v>
      </c>
      <c r="D379" t="s">
        <v>2459</v>
      </c>
    </row>
    <row r="380" spans="1:6" ht="15" customHeight="1">
      <c r="A380" s="21" t="s">
        <v>3614</v>
      </c>
      <c r="B380" s="335" t="s">
        <v>4269</v>
      </c>
      <c r="E380" t="s">
        <v>2459</v>
      </c>
    </row>
    <row r="381" spans="1:6" ht="15" customHeight="1"/>
    <row r="382" spans="1:6" ht="15" customHeight="1">
      <c r="A382" s="499" t="s">
        <v>4195</v>
      </c>
      <c r="B382" s="412"/>
    </row>
    <row r="383" spans="1:6" ht="15" customHeight="1">
      <c r="A383" s="25" t="s">
        <v>2727</v>
      </c>
      <c r="B383" s="322" t="s">
        <v>1907</v>
      </c>
      <c r="C383" t="s">
        <v>4696</v>
      </c>
    </row>
    <row r="384" spans="1:6" ht="15" customHeight="1">
      <c r="A384" s="26" t="s">
        <v>3619</v>
      </c>
      <c r="B384" s="304" t="s">
        <v>4639</v>
      </c>
    </row>
    <row r="385" spans="1:9" ht="15" customHeight="1">
      <c r="A385" s="21" t="s">
        <v>675</v>
      </c>
      <c r="B385" s="335" t="s">
        <v>4270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7" t="s">
        <v>4684</v>
      </c>
    </row>
    <row r="389" spans="1:9" ht="15" customHeight="1">
      <c r="A389" s="25" t="s">
        <v>668</v>
      </c>
      <c r="B389" s="322" t="s">
        <v>1907</v>
      </c>
      <c r="C389" t="s">
        <v>4744</v>
      </c>
    </row>
    <row r="390" spans="1:9">
      <c r="A390" s="26" t="s">
        <v>694</v>
      </c>
      <c r="B390" s="304" t="s">
        <v>4639</v>
      </c>
    </row>
    <row r="391" spans="1:9">
      <c r="A391" s="21" t="s">
        <v>2217</v>
      </c>
      <c r="B391" s="335" t="s">
        <v>4370</v>
      </c>
      <c r="E391" t="s">
        <v>2459</v>
      </c>
    </row>
    <row r="393" spans="1:9" ht="15.75">
      <c r="A393" s="377" t="s">
        <v>4685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4745</v>
      </c>
    </row>
    <row r="395" spans="1:9">
      <c r="A395" s="26" t="s">
        <v>3618</v>
      </c>
      <c r="B395" s="304" t="s">
        <v>4639</v>
      </c>
    </row>
    <row r="396" spans="1:9">
      <c r="A396" s="26" t="s">
        <v>3639</v>
      </c>
      <c r="B396" s="335" t="s">
        <v>4371</v>
      </c>
    </row>
    <row r="398" spans="1:9" ht="15" customHeight="1">
      <c r="A398" s="377" t="s">
        <v>4686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4746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3635</v>
      </c>
      <c r="E400" s="25" t="s">
        <v>3642</v>
      </c>
      <c r="F400" s="25" t="s">
        <v>1654</v>
      </c>
      <c r="G400" s="304" t="s">
        <v>4639</v>
      </c>
    </row>
    <row r="401" spans="1:9" ht="15" customHeight="1">
      <c r="A401" s="26" t="s">
        <v>3618</v>
      </c>
      <c r="B401" s="26" t="s">
        <v>3618</v>
      </c>
      <c r="C401" s="26" t="s">
        <v>1690</v>
      </c>
      <c r="D401" s="25" t="s">
        <v>2712</v>
      </c>
      <c r="E401" s="26" t="s">
        <v>3614</v>
      </c>
      <c r="F401" s="26" t="s">
        <v>1343</v>
      </c>
      <c r="G401" s="335" t="s">
        <v>4421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3642</v>
      </c>
      <c r="B403" s="26" t="s">
        <v>3642</v>
      </c>
      <c r="C403" s="21"/>
      <c r="D403" s="21" t="s">
        <v>1667</v>
      </c>
      <c r="E403" s="21"/>
      <c r="F403" s="21" t="s">
        <v>3635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7" t="s">
        <v>4687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4747</v>
      </c>
      <c r="I407" t="s">
        <v>2459</v>
      </c>
    </row>
    <row r="408" spans="1:9" ht="15" customHeight="1">
      <c r="A408" s="25" t="s">
        <v>3622</v>
      </c>
      <c r="B408" s="25" t="s">
        <v>2195</v>
      </c>
      <c r="C408" s="25" t="s">
        <v>3626</v>
      </c>
      <c r="D408" s="25" t="s">
        <v>2716</v>
      </c>
      <c r="E408" s="25" t="s">
        <v>2193</v>
      </c>
      <c r="F408" s="304" t="s">
        <v>4639</v>
      </c>
      <c r="I408" t="s">
        <v>2459</v>
      </c>
    </row>
    <row r="409" spans="1:9" ht="15" customHeight="1">
      <c r="A409" s="26" t="s">
        <v>1657</v>
      </c>
      <c r="B409" s="26" t="s">
        <v>4258</v>
      </c>
      <c r="C409" s="26" t="s">
        <v>1657</v>
      </c>
      <c r="D409" s="26" t="s">
        <v>1656</v>
      </c>
      <c r="E409" s="26" t="s">
        <v>3621</v>
      </c>
      <c r="F409" s="335" t="s">
        <v>4422</v>
      </c>
    </row>
    <row r="410" spans="1:9" ht="15" customHeight="1">
      <c r="A410" s="26" t="s">
        <v>2197</v>
      </c>
      <c r="B410" s="21" t="s">
        <v>4258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4688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4748</v>
      </c>
    </row>
    <row r="418" spans="1:9" ht="15" customHeight="1">
      <c r="A418" s="25" t="s">
        <v>3630</v>
      </c>
      <c r="B418" s="25" t="s">
        <v>3642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4639</v>
      </c>
    </row>
    <row r="419" spans="1:9" ht="15" customHeight="1">
      <c r="A419" s="26" t="s">
        <v>1655</v>
      </c>
      <c r="B419" s="26" t="s">
        <v>153</v>
      </c>
      <c r="C419" s="26" t="s">
        <v>3630</v>
      </c>
      <c r="D419" s="26" t="s">
        <v>3630</v>
      </c>
      <c r="E419" s="26" t="s">
        <v>2709</v>
      </c>
      <c r="F419" s="26" t="s">
        <v>2714</v>
      </c>
      <c r="G419" s="26" t="s">
        <v>3630</v>
      </c>
      <c r="H419" s="335" t="s">
        <v>4423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3633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4689</v>
      </c>
      <c r="B422" s="412"/>
    </row>
    <row r="423" spans="1:9" ht="15" customHeight="1">
      <c r="A423" s="25" t="s">
        <v>2724</v>
      </c>
      <c r="B423" s="322" t="s">
        <v>1907</v>
      </c>
      <c r="C423" t="s">
        <v>4749</v>
      </c>
      <c r="F423" s="18"/>
    </row>
    <row r="424" spans="1:9" ht="15" customHeight="1">
      <c r="A424" s="26" t="s">
        <v>2710</v>
      </c>
      <c r="B424" s="304" t="s">
        <v>4639</v>
      </c>
    </row>
    <row r="425" spans="1:9" ht="15" customHeight="1">
      <c r="A425" s="21" t="s">
        <v>2727</v>
      </c>
      <c r="B425" s="335" t="s">
        <v>4424</v>
      </c>
    </row>
    <row r="426" spans="1:9" ht="15" customHeight="1">
      <c r="A426" s="21" t="s">
        <v>3619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7" t="s">
        <v>4738</v>
      </c>
      <c r="F429" s="18"/>
    </row>
    <row r="430" spans="1:9" ht="15" customHeight="1">
      <c r="A430" s="25" t="s">
        <v>694</v>
      </c>
      <c r="B430" s="322" t="s">
        <v>1907</v>
      </c>
      <c r="C430" t="s">
        <v>4795</v>
      </c>
    </row>
    <row r="431" spans="1:9">
      <c r="A431" s="26" t="s">
        <v>2724</v>
      </c>
      <c r="B431" s="304" t="s">
        <v>4639</v>
      </c>
    </row>
    <row r="432" spans="1:9">
      <c r="A432" s="21" t="s">
        <v>3635</v>
      </c>
      <c r="B432" s="335" t="s">
        <v>4425</v>
      </c>
    </row>
    <row r="434" spans="1:8" ht="15" customHeight="1">
      <c r="A434" s="377" t="s">
        <v>4782</v>
      </c>
      <c r="F434" s="18"/>
    </row>
    <row r="435" spans="1:8" ht="15" customHeight="1">
      <c r="A435" s="25" t="s">
        <v>1665</v>
      </c>
      <c r="B435" s="322" t="s">
        <v>1907</v>
      </c>
      <c r="C435" t="s">
        <v>4796</v>
      </c>
    </row>
    <row r="436" spans="1:8" ht="15" customHeight="1">
      <c r="A436" s="26" t="s">
        <v>1</v>
      </c>
      <c r="B436" s="304" t="s">
        <v>4639</v>
      </c>
      <c r="H436" t="s">
        <v>2459</v>
      </c>
    </row>
    <row r="437" spans="1:8" ht="15" customHeight="1">
      <c r="A437" s="21" t="s">
        <v>683</v>
      </c>
      <c r="B437" s="335" t="s">
        <v>4789</v>
      </c>
      <c r="F437" s="321"/>
      <c r="H437" t="s">
        <v>2459</v>
      </c>
    </row>
    <row r="438" spans="1:8" ht="15" customHeight="1"/>
    <row r="439" spans="1:8" ht="15" customHeight="1">
      <c r="A439" s="499" t="s">
        <v>4739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4797</v>
      </c>
    </row>
    <row r="441" spans="1:8" ht="15" customHeight="1">
      <c r="A441" s="26" t="s">
        <v>2724</v>
      </c>
      <c r="B441" s="304" t="s">
        <v>4639</v>
      </c>
      <c r="F441" s="321"/>
    </row>
    <row r="442" spans="1:8" ht="15" customHeight="1">
      <c r="A442" s="21" t="s">
        <v>3614</v>
      </c>
      <c r="B442" s="335" t="s">
        <v>4790</v>
      </c>
    </row>
    <row r="443" spans="1:8" ht="15" customHeight="1">
      <c r="A443" s="38"/>
      <c r="F443" s="321"/>
    </row>
    <row r="444" spans="1:8" ht="15" customHeight="1">
      <c r="A444" s="377" t="s">
        <v>4740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4798</v>
      </c>
    </row>
    <row r="446" spans="1:8">
      <c r="A446" s="25" t="s">
        <v>3625</v>
      </c>
      <c r="B446" s="25" t="s">
        <v>1654</v>
      </c>
      <c r="C446" s="25" t="s">
        <v>3622</v>
      </c>
      <c r="D446" s="25" t="s">
        <v>658</v>
      </c>
      <c r="E446" s="25" t="s">
        <v>1654</v>
      </c>
      <c r="F446" s="304" t="s">
        <v>4639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4791</v>
      </c>
    </row>
    <row r="448" spans="1:8">
      <c r="A448" s="26" t="s">
        <v>3627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3640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4741</v>
      </c>
      <c r="F452" s="18"/>
    </row>
    <row r="453" spans="1:9" ht="15" customHeight="1">
      <c r="A453" s="25" t="s">
        <v>1</v>
      </c>
      <c r="B453" s="322" t="s">
        <v>1907</v>
      </c>
      <c r="C453" t="s">
        <v>4799</v>
      </c>
    </row>
    <row r="454" spans="1:9" ht="15" customHeight="1">
      <c r="A454" s="26" t="s">
        <v>1665</v>
      </c>
      <c r="B454" s="304" t="s">
        <v>4639</v>
      </c>
      <c r="D454" t="s">
        <v>2459</v>
      </c>
    </row>
    <row r="455" spans="1:9" ht="15" customHeight="1">
      <c r="A455" s="21" t="s">
        <v>683</v>
      </c>
      <c r="B455" s="335" t="s">
        <v>4792</v>
      </c>
      <c r="F455" s="321"/>
    </row>
    <row r="456" spans="1:9" ht="15" customHeight="1"/>
    <row r="457" spans="1:9" ht="15" customHeight="1">
      <c r="A457" s="377" t="s">
        <v>4742</v>
      </c>
      <c r="F457" s="18"/>
    </row>
    <row r="458" spans="1:9" ht="15" customHeight="1">
      <c r="A458" s="25" t="s">
        <v>3622</v>
      </c>
      <c r="B458" s="322" t="s">
        <v>1907</v>
      </c>
      <c r="C458" t="s">
        <v>4800</v>
      </c>
    </row>
    <row r="459" spans="1:9" ht="15" customHeight="1">
      <c r="A459" s="26" t="s">
        <v>2733</v>
      </c>
      <c r="B459" s="304" t="s">
        <v>4639</v>
      </c>
    </row>
    <row r="460" spans="1:9" ht="15" customHeight="1">
      <c r="A460" s="21" t="s">
        <v>2212</v>
      </c>
      <c r="B460" s="335" t="s">
        <v>4793</v>
      </c>
      <c r="F460" s="321"/>
    </row>
    <row r="461" spans="1:9" ht="15" customHeight="1">
      <c r="I461" t="s">
        <v>2459</v>
      </c>
    </row>
    <row r="462" spans="1:9" ht="15" customHeight="1">
      <c r="A462" s="499" t="s">
        <v>4743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4801</v>
      </c>
    </row>
    <row r="464" spans="1:9" ht="15" customHeight="1">
      <c r="A464" s="26" t="s">
        <v>2212</v>
      </c>
      <c r="B464" s="304" t="s">
        <v>4639</v>
      </c>
    </row>
    <row r="465" spans="1:10" ht="15" customHeight="1">
      <c r="A465" s="26" t="s">
        <v>682</v>
      </c>
      <c r="B465" s="335" t="s">
        <v>4794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7" t="s">
        <v>4783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4844</v>
      </c>
    </row>
    <row r="470" spans="1:10" ht="15" customHeight="1">
      <c r="A470" s="25" t="s">
        <v>2832</v>
      </c>
      <c r="B470" s="25" t="s">
        <v>1665</v>
      </c>
      <c r="C470" s="25" t="s">
        <v>3641</v>
      </c>
      <c r="D470" s="25" t="s">
        <v>141</v>
      </c>
      <c r="E470" s="25" t="s">
        <v>2832</v>
      </c>
      <c r="F470" s="25" t="s">
        <v>141</v>
      </c>
      <c r="G470" s="304" t="s">
        <v>4639</v>
      </c>
    </row>
    <row r="471" spans="1:10" ht="15" customHeight="1">
      <c r="A471" s="26" t="s">
        <v>3616</v>
      </c>
      <c r="B471" s="26" t="s">
        <v>3640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4838</v>
      </c>
    </row>
    <row r="472" spans="1:10" ht="15" customHeight="1">
      <c r="A472" s="21" t="s">
        <v>3621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3640</v>
      </c>
      <c r="J472" t="s">
        <v>2459</v>
      </c>
    </row>
    <row r="473" spans="1:10" ht="15" customHeight="1">
      <c r="A473" s="21"/>
      <c r="B473" s="21"/>
      <c r="C473" s="21" t="s">
        <v>3626</v>
      </c>
      <c r="D473" s="21"/>
      <c r="E473" s="21"/>
      <c r="F473" s="21"/>
    </row>
    <row r="474" spans="1:10" ht="15" customHeight="1"/>
    <row r="475" spans="1:10" ht="15" customHeight="1">
      <c r="A475" s="377" t="s">
        <v>4784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4845</v>
      </c>
    </row>
    <row r="477" spans="1:10" ht="15" customHeight="1">
      <c r="A477" s="25" t="s">
        <v>3640</v>
      </c>
      <c r="B477" s="25" t="s">
        <v>3615</v>
      </c>
      <c r="C477" s="25" t="s">
        <v>3625</v>
      </c>
      <c r="D477" s="25" t="s">
        <v>3622</v>
      </c>
      <c r="E477" s="25" t="s">
        <v>1654</v>
      </c>
      <c r="F477" s="304" t="s">
        <v>4639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3620</v>
      </c>
      <c r="E478" s="26" t="s">
        <v>3620</v>
      </c>
      <c r="F478" s="335" t="s">
        <v>4839</v>
      </c>
    </row>
    <row r="479" spans="1:10" ht="15" customHeight="1">
      <c r="A479" s="26" t="s">
        <v>1346</v>
      </c>
      <c r="B479" s="21" t="s">
        <v>2717</v>
      </c>
      <c r="C479" s="26" t="s">
        <v>3640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3637</v>
      </c>
      <c r="E480" s="26" t="s">
        <v>3637</v>
      </c>
      <c r="F480" s="3"/>
    </row>
    <row r="481" spans="1:9" ht="15" customHeight="1">
      <c r="A481" s="26" t="s">
        <v>1656</v>
      </c>
      <c r="B481" s="21"/>
      <c r="C481" s="26" t="s">
        <v>3627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4785</v>
      </c>
    </row>
    <row r="484" spans="1:9" ht="15" customHeight="1">
      <c r="A484" s="25" t="s">
        <v>2734</v>
      </c>
      <c r="B484" s="322" t="s">
        <v>1907</v>
      </c>
      <c r="C484" t="s">
        <v>4846</v>
      </c>
    </row>
    <row r="485" spans="1:9" ht="15" customHeight="1">
      <c r="A485" s="26" t="s">
        <v>3618</v>
      </c>
      <c r="B485" s="304" t="s">
        <v>4639</v>
      </c>
    </row>
    <row r="486" spans="1:9" ht="15" customHeight="1">
      <c r="A486" s="21" t="s">
        <v>3639</v>
      </c>
      <c r="B486" s="335" t="s">
        <v>4840</v>
      </c>
    </row>
    <row r="487" spans="1:9" ht="15" customHeight="1">
      <c r="A487" s="199"/>
      <c r="D487" t="s">
        <v>2459</v>
      </c>
    </row>
    <row r="488" spans="1:9" ht="15" customHeight="1">
      <c r="A488" s="377" t="s">
        <v>4786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4847</v>
      </c>
    </row>
    <row r="490" spans="1:9" ht="15" customHeight="1">
      <c r="A490" s="26" t="s">
        <v>4258</v>
      </c>
      <c r="B490" s="304" t="s">
        <v>4639</v>
      </c>
    </row>
    <row r="491" spans="1:9" ht="15" customHeight="1">
      <c r="A491" s="21" t="s">
        <v>4258</v>
      </c>
      <c r="B491" s="335" t="s">
        <v>4841</v>
      </c>
    </row>
    <row r="492" spans="1:9" ht="15" customHeight="1">
      <c r="A492" s="199"/>
    </row>
    <row r="493" spans="1:9" ht="15" customHeight="1">
      <c r="A493" s="499" t="s">
        <v>4787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4848</v>
      </c>
    </row>
    <row r="495" spans="1:9">
      <c r="A495" s="26" t="s">
        <v>2712</v>
      </c>
      <c r="B495" s="304" t="s">
        <v>4639</v>
      </c>
    </row>
    <row r="496" spans="1:9">
      <c r="A496" s="21" t="s">
        <v>3627</v>
      </c>
      <c r="B496" s="335" t="s">
        <v>4842</v>
      </c>
    </row>
    <row r="498" spans="1:11" ht="15" customHeight="1">
      <c r="A498" s="499" t="s">
        <v>4788</v>
      </c>
      <c r="B498" s="412"/>
    </row>
    <row r="499" spans="1:11" ht="15" customHeight="1">
      <c r="A499" s="25" t="s">
        <v>2709</v>
      </c>
      <c r="B499" s="322" t="s">
        <v>1907</v>
      </c>
      <c r="C499" t="s">
        <v>4849</v>
      </c>
    </row>
    <row r="500" spans="1:11" ht="15" customHeight="1">
      <c r="A500" s="26" t="s">
        <v>638</v>
      </c>
      <c r="B500" s="304" t="s">
        <v>4639</v>
      </c>
    </row>
    <row r="501" spans="1:11" ht="15" customHeight="1">
      <c r="A501" s="21" t="s">
        <v>4837</v>
      </c>
      <c r="B501" s="335" t="s">
        <v>4843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7" t="s">
        <v>4833</v>
      </c>
    </row>
    <row r="505" spans="1:11" ht="14.25">
      <c r="A505" s="25" t="s">
        <v>3625</v>
      </c>
      <c r="B505" s="322" t="s">
        <v>1907</v>
      </c>
      <c r="C505" t="s">
        <v>4909</v>
      </c>
    </row>
    <row r="506" spans="1:11">
      <c r="A506" s="26" t="s">
        <v>2730</v>
      </c>
      <c r="B506" s="304" t="s">
        <v>4639</v>
      </c>
    </row>
    <row r="507" spans="1:11">
      <c r="A507" s="21" t="s">
        <v>2212</v>
      </c>
      <c r="B507" s="335" t="s">
        <v>4905</v>
      </c>
    </row>
    <row r="509" spans="1:11" ht="15.75">
      <c r="A509" s="377" t="s">
        <v>4834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4910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4258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4639</v>
      </c>
    </row>
    <row r="512" spans="1:11">
      <c r="A512" s="26" t="s">
        <v>3618</v>
      </c>
      <c r="B512" s="26" t="s">
        <v>1655</v>
      </c>
      <c r="C512" s="26" t="s">
        <v>1343</v>
      </c>
      <c r="D512" s="26" t="s">
        <v>2727</v>
      </c>
      <c r="E512" s="26" t="s">
        <v>4258</v>
      </c>
      <c r="F512" s="26" t="s">
        <v>23</v>
      </c>
      <c r="G512" s="26" t="s">
        <v>700</v>
      </c>
      <c r="H512" s="26" t="s">
        <v>3639</v>
      </c>
      <c r="I512" s="26" t="s">
        <v>2209</v>
      </c>
      <c r="J512" s="335" t="s">
        <v>4906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4258</v>
      </c>
      <c r="F513" s="21" t="s">
        <v>3649</v>
      </c>
      <c r="G513" s="21" t="s">
        <v>1658</v>
      </c>
      <c r="H513" s="21" t="s">
        <v>638</v>
      </c>
      <c r="I513" s="21" t="s">
        <v>2727</v>
      </c>
    </row>
    <row r="515" spans="1:11" ht="15.75">
      <c r="A515" s="499" t="s">
        <v>4835</v>
      </c>
      <c r="B515" s="412"/>
    </row>
    <row r="516" spans="1:11" ht="14.25">
      <c r="A516" s="25" t="s">
        <v>3638</v>
      </c>
      <c r="B516" s="322" t="s">
        <v>1907</v>
      </c>
      <c r="C516" t="s">
        <v>4911</v>
      </c>
    </row>
    <row r="517" spans="1:11">
      <c r="A517" s="26" t="s">
        <v>1657</v>
      </c>
      <c r="B517" s="304" t="s">
        <v>4639</v>
      </c>
      <c r="H517" t="s">
        <v>2459</v>
      </c>
    </row>
    <row r="518" spans="1:11">
      <c r="A518" s="21" t="s">
        <v>2193</v>
      </c>
      <c r="B518" s="335" t="s">
        <v>4907</v>
      </c>
      <c r="F518" t="s">
        <v>2459</v>
      </c>
    </row>
    <row r="519" spans="1:11">
      <c r="K519" t="s">
        <v>2459</v>
      </c>
    </row>
    <row r="520" spans="1:11" ht="15.75">
      <c r="A520" s="499" t="s">
        <v>4836</v>
      </c>
      <c r="B520" s="412"/>
    </row>
    <row r="521" spans="1:11" ht="14.25">
      <c r="A521" s="254" t="s">
        <v>4413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4912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3618</v>
      </c>
      <c r="G522" s="25" t="s">
        <v>31</v>
      </c>
      <c r="H522" s="304" t="s">
        <v>4639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4908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3639</v>
      </c>
      <c r="G524" s="21" t="s">
        <v>1337</v>
      </c>
      <c r="H524" s="21"/>
    </row>
    <row r="526" spans="1:11">
      <c r="A526" s="341" t="s">
        <v>4304</v>
      </c>
    </row>
    <row r="527" spans="1:11" ht="15.75">
      <c r="A527" s="377" t="s">
        <v>4925</v>
      </c>
      <c r="B527" s="119"/>
    </row>
    <row r="528" spans="1:11" ht="14.25">
      <c r="A528" s="25" t="s">
        <v>1657</v>
      </c>
      <c r="B528" s="322" t="s">
        <v>1907</v>
      </c>
      <c r="C528" t="s">
        <v>4926</v>
      </c>
    </row>
    <row r="529" spans="1:10">
      <c r="A529" s="26" t="s">
        <v>1667</v>
      </c>
      <c r="B529" s="304" t="s">
        <v>4639</v>
      </c>
      <c r="J529" t="s">
        <v>2459</v>
      </c>
    </row>
    <row r="530" spans="1:10">
      <c r="A530" s="21" t="s">
        <v>3679</v>
      </c>
      <c r="B530" s="335" t="s">
        <v>4908</v>
      </c>
    </row>
    <row r="531" spans="1:10">
      <c r="B531" s="21"/>
    </row>
    <row r="532" spans="1:10" ht="15.75">
      <c r="A532" s="377" t="s">
        <v>4872</v>
      </c>
    </row>
    <row r="533" spans="1:10" ht="14.25">
      <c r="A533" s="25" t="s">
        <v>153</v>
      </c>
      <c r="B533" s="322" t="s">
        <v>1907</v>
      </c>
      <c r="C533" t="s">
        <v>4927</v>
      </c>
    </row>
    <row r="534" spans="1:10">
      <c r="A534" s="26" t="s">
        <v>3142</v>
      </c>
      <c r="B534" s="304" t="s">
        <v>4639</v>
      </c>
    </row>
    <row r="535" spans="1:10">
      <c r="A535" s="21" t="s">
        <v>4198</v>
      </c>
      <c r="B535" s="335" t="s">
        <v>4908</v>
      </c>
    </row>
    <row r="536" spans="1:10">
      <c r="B536" s="21"/>
    </row>
    <row r="537" spans="1:10" ht="15.75">
      <c r="A537" s="377" t="s">
        <v>4873</v>
      </c>
    </row>
    <row r="538" spans="1:10" ht="14.25">
      <c r="A538" s="25" t="s">
        <v>3618</v>
      </c>
      <c r="B538" s="322" t="s">
        <v>1907</v>
      </c>
      <c r="C538" t="s">
        <v>4928</v>
      </c>
    </row>
    <row r="539" spans="1:10">
      <c r="A539" s="26" t="s">
        <v>700</v>
      </c>
      <c r="B539" s="304" t="s">
        <v>4639</v>
      </c>
    </row>
    <row r="540" spans="1:10">
      <c r="A540" s="21" t="s">
        <v>2716</v>
      </c>
      <c r="B540" s="335" t="s">
        <v>4908</v>
      </c>
    </row>
    <row r="541" spans="1:10">
      <c r="B541" s="21"/>
    </row>
    <row r="542" spans="1:10" ht="15.75">
      <c r="A542" s="377" t="s">
        <v>4874</v>
      </c>
    </row>
    <row r="543" spans="1:10" ht="14.25">
      <c r="A543" s="25" t="s">
        <v>3649</v>
      </c>
      <c r="B543" s="322" t="s">
        <v>1907</v>
      </c>
      <c r="C543" t="s">
        <v>4929</v>
      </c>
    </row>
    <row r="544" spans="1:10">
      <c r="A544" s="26" t="s">
        <v>687</v>
      </c>
      <c r="B544" s="304" t="s">
        <v>4639</v>
      </c>
    </row>
    <row r="545" spans="1:10">
      <c r="A545" s="21" t="s">
        <v>33</v>
      </c>
      <c r="B545" s="335" t="s">
        <v>4908</v>
      </c>
    </row>
    <row r="546" spans="1:10">
      <c r="B546" s="21"/>
    </row>
    <row r="547" spans="1:10">
      <c r="A547" s="341" t="s">
        <v>4305</v>
      </c>
    </row>
    <row r="548" spans="1:10" ht="15.75">
      <c r="A548" s="377" t="s">
        <v>4920</v>
      </c>
      <c r="D548" t="s">
        <v>2459</v>
      </c>
    </row>
    <row r="549" spans="1:10" ht="14.25">
      <c r="A549" s="25" t="s">
        <v>3626</v>
      </c>
      <c r="B549" s="322" t="s">
        <v>1907</v>
      </c>
      <c r="C549" t="s">
        <v>4971</v>
      </c>
    </row>
    <row r="550" spans="1:10">
      <c r="A550" s="26" t="s">
        <v>2714</v>
      </c>
      <c r="B550" s="304" t="s">
        <v>4639</v>
      </c>
    </row>
    <row r="551" spans="1:10">
      <c r="A551" s="21" t="s">
        <v>2730</v>
      </c>
      <c r="B551" s="335" t="s">
        <v>4967</v>
      </c>
      <c r="C551" t="s">
        <v>2459</v>
      </c>
    </row>
    <row r="553" spans="1:10" ht="15.75">
      <c r="A553" s="377" t="s">
        <v>4921</v>
      </c>
    </row>
    <row r="554" spans="1:10" ht="14.25">
      <c r="A554" s="25" t="s">
        <v>2195</v>
      </c>
      <c r="B554" s="322" t="s">
        <v>1907</v>
      </c>
      <c r="C554" t="s">
        <v>4972</v>
      </c>
    </row>
    <row r="555" spans="1:10">
      <c r="A555" s="26" t="s">
        <v>668</v>
      </c>
      <c r="B555" s="304" t="s">
        <v>4639</v>
      </c>
      <c r="J555" t="s">
        <v>2459</v>
      </c>
    </row>
    <row r="556" spans="1:10">
      <c r="A556" s="21" t="s">
        <v>2201</v>
      </c>
      <c r="B556" s="335" t="s">
        <v>4968</v>
      </c>
    </row>
    <row r="557" spans="1:10">
      <c r="B557" s="3"/>
      <c r="J557" t="s">
        <v>2459</v>
      </c>
    </row>
    <row r="558" spans="1:10" ht="15.75">
      <c r="A558" s="377" t="s">
        <v>4922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4973</v>
      </c>
    </row>
    <row r="560" spans="1:10">
      <c r="A560" s="25" t="s">
        <v>1</v>
      </c>
      <c r="B560" s="25" t="s">
        <v>3624</v>
      </c>
      <c r="C560" s="25" t="s">
        <v>33</v>
      </c>
      <c r="D560" s="25" t="s">
        <v>2718</v>
      </c>
      <c r="E560" s="25" t="s">
        <v>2730</v>
      </c>
      <c r="F560" s="25" t="s">
        <v>3624</v>
      </c>
      <c r="G560" s="304" t="s">
        <v>4639</v>
      </c>
    </row>
    <row r="561" spans="1:11">
      <c r="A561" s="26" t="s">
        <v>668</v>
      </c>
      <c r="B561" s="26" t="s">
        <v>2717</v>
      </c>
      <c r="C561" s="26" t="s">
        <v>3631</v>
      </c>
      <c r="D561" s="26" t="s">
        <v>3624</v>
      </c>
      <c r="E561" s="26" t="s">
        <v>3625</v>
      </c>
      <c r="F561" s="26" t="s">
        <v>1</v>
      </c>
      <c r="G561" s="335" t="s">
        <v>4969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7" t="s">
        <v>4923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4974</v>
      </c>
    </row>
    <row r="566" spans="1:11">
      <c r="A566" s="25" t="s">
        <v>3634</v>
      </c>
      <c r="B566" s="25" t="s">
        <v>3634</v>
      </c>
      <c r="C566" s="25" t="s">
        <v>23</v>
      </c>
      <c r="D566" s="25" t="s">
        <v>3634</v>
      </c>
      <c r="E566" s="25" t="s">
        <v>2196</v>
      </c>
      <c r="F566" s="25" t="s">
        <v>23</v>
      </c>
      <c r="G566" s="304" t="s">
        <v>4639</v>
      </c>
    </row>
    <row r="567" spans="1:11">
      <c r="A567" s="26" t="s">
        <v>2725</v>
      </c>
      <c r="B567" s="26" t="s">
        <v>700</v>
      </c>
      <c r="C567" s="26" t="s">
        <v>3649</v>
      </c>
      <c r="D567" s="26" t="s">
        <v>2725</v>
      </c>
      <c r="E567" s="26" t="s">
        <v>2730</v>
      </c>
      <c r="F567" s="26" t="s">
        <v>3634</v>
      </c>
      <c r="G567" s="335" t="s">
        <v>4970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3649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4306</v>
      </c>
    </row>
    <row r="572" spans="1:11" ht="15.75">
      <c r="A572" s="377" t="s">
        <v>4999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4988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4639</v>
      </c>
    </row>
    <row r="575" spans="1:11">
      <c r="A575" s="25" t="s">
        <v>3621</v>
      </c>
      <c r="B575" s="25" t="s">
        <v>3621</v>
      </c>
      <c r="C575" s="26" t="s">
        <v>4258</v>
      </c>
      <c r="D575" s="26" t="s">
        <v>2197</v>
      </c>
      <c r="E575" s="335" t="s">
        <v>4987</v>
      </c>
    </row>
    <row r="576" spans="1:11">
      <c r="A576" s="162" t="s">
        <v>682</v>
      </c>
      <c r="B576" s="162" t="s">
        <v>682</v>
      </c>
      <c r="C576" s="21" t="s">
        <v>4258</v>
      </c>
      <c r="D576" s="191" t="s">
        <v>687</v>
      </c>
    </row>
    <row r="577" spans="1:9">
      <c r="A577" s="3"/>
      <c r="B577" s="3"/>
      <c r="D577" s="21" t="s">
        <v>3621</v>
      </c>
    </row>
    <row r="578" spans="1:9">
      <c r="A578" s="3"/>
      <c r="B578" s="3"/>
      <c r="D578" s="191" t="s">
        <v>682</v>
      </c>
    </row>
    <row r="580" spans="1:9">
      <c r="A580" s="341" t="s">
        <v>4307</v>
      </c>
    </row>
    <row r="581" spans="1:9" ht="15.75">
      <c r="A581" s="377" t="s">
        <v>5030</v>
      </c>
    </row>
    <row r="582" spans="1:9" ht="14.25">
      <c r="A582" s="25" t="s">
        <v>2193</v>
      </c>
      <c r="B582" s="322" t="s">
        <v>1907</v>
      </c>
      <c r="C582" t="s">
        <v>5054</v>
      </c>
    </row>
    <row r="583" spans="1:9">
      <c r="A583" s="26" t="s">
        <v>3637</v>
      </c>
      <c r="B583" s="304" t="s">
        <v>4639</v>
      </c>
    </row>
    <row r="584" spans="1:9">
      <c r="A584" s="21" t="s">
        <v>3638</v>
      </c>
      <c r="B584" s="335" t="s">
        <v>5049</v>
      </c>
    </row>
    <row r="586" spans="1:9" ht="15.75">
      <c r="A586" s="377" t="s">
        <v>5031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5054</v>
      </c>
    </row>
    <row r="588" spans="1:9">
      <c r="A588" s="25" t="s">
        <v>4258</v>
      </c>
      <c r="B588" s="25" t="s">
        <v>4258</v>
      </c>
      <c r="C588" s="25" t="s">
        <v>4258</v>
      </c>
      <c r="D588" s="25" t="s">
        <v>4258</v>
      </c>
      <c r="E588" s="25" t="s">
        <v>4258</v>
      </c>
      <c r="F588" s="25" t="s">
        <v>4258</v>
      </c>
      <c r="G588" s="304" t="s">
        <v>4639</v>
      </c>
    </row>
    <row r="589" spans="1:9">
      <c r="A589" s="26" t="s">
        <v>4258</v>
      </c>
      <c r="B589" s="26" t="s">
        <v>4258</v>
      </c>
      <c r="C589" s="26" t="s">
        <v>4258</v>
      </c>
      <c r="D589" s="26" t="s">
        <v>4258</v>
      </c>
      <c r="E589" s="26" t="s">
        <v>4258</v>
      </c>
      <c r="F589" s="26" t="s">
        <v>4258</v>
      </c>
      <c r="G589" s="335" t="s">
        <v>5050</v>
      </c>
    </row>
    <row r="590" spans="1:9">
      <c r="A590" s="21" t="s">
        <v>4258</v>
      </c>
      <c r="B590" s="21" t="s">
        <v>4258</v>
      </c>
      <c r="C590" s="21" t="s">
        <v>4258</v>
      </c>
      <c r="D590" s="21" t="s">
        <v>4258</v>
      </c>
      <c r="E590" s="21" t="s">
        <v>4258</v>
      </c>
      <c r="F590" s="21" t="s">
        <v>4258</v>
      </c>
    </row>
    <row r="592" spans="1:9" ht="15.75">
      <c r="A592" s="377" t="s">
        <v>5032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5055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4639</v>
      </c>
      <c r="I594" t="s">
        <v>2459</v>
      </c>
    </row>
    <row r="595" spans="1:10">
      <c r="A595" s="26" t="s">
        <v>4258</v>
      </c>
      <c r="B595" s="26" t="s">
        <v>2197</v>
      </c>
      <c r="C595" s="26" t="s">
        <v>2197</v>
      </c>
      <c r="D595" s="335" t="s">
        <v>5051</v>
      </c>
    </row>
    <row r="596" spans="1:10">
      <c r="A596" s="21" t="s">
        <v>4258</v>
      </c>
      <c r="B596" s="21" t="s">
        <v>4258</v>
      </c>
      <c r="C596" s="21" t="s">
        <v>1671</v>
      </c>
    </row>
    <row r="598" spans="1:10" ht="15.75">
      <c r="A598" s="377" t="s">
        <v>5033</v>
      </c>
    </row>
    <row r="599" spans="1:10" ht="14.25">
      <c r="A599" s="254" t="s">
        <v>4413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5056</v>
      </c>
    </row>
    <row r="600" spans="1:10">
      <c r="A600" s="25" t="s">
        <v>3642</v>
      </c>
      <c r="B600" s="25" t="s">
        <v>700</v>
      </c>
      <c r="C600" s="25" t="s">
        <v>3635</v>
      </c>
      <c r="D600" s="25" t="s">
        <v>1342</v>
      </c>
      <c r="E600" s="25" t="s">
        <v>2713</v>
      </c>
      <c r="F600" s="304" t="s">
        <v>4639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3626</v>
      </c>
      <c r="E601" s="26" t="s">
        <v>700</v>
      </c>
      <c r="F601" s="335" t="s">
        <v>5052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3635</v>
      </c>
      <c r="F602" s="3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7" t="s">
        <v>5034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5057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4639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5053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498" t="s">
        <v>5035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4882</v>
      </c>
      <c r="J612" s="254" t="s">
        <v>4883</v>
      </c>
    </row>
    <row r="613" spans="1:10">
      <c r="A613" s="25" t="s">
        <v>2708</v>
      </c>
      <c r="B613" s="25" t="s">
        <v>5036</v>
      </c>
      <c r="C613" s="25" t="s">
        <v>3625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3624</v>
      </c>
      <c r="E614" s="26" t="s">
        <v>3625</v>
      </c>
      <c r="F614" s="26" t="s">
        <v>694</v>
      </c>
      <c r="G614" s="26" t="s">
        <v>5037</v>
      </c>
      <c r="H614" s="26" t="s">
        <v>2193</v>
      </c>
      <c r="I614" s="26" t="s">
        <v>2721</v>
      </c>
      <c r="J614" s="26" t="s">
        <v>3627</v>
      </c>
    </row>
    <row r="615" spans="1:10">
      <c r="A615" s="21" t="s">
        <v>2712</v>
      </c>
      <c r="B615" s="21" t="s">
        <v>3627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4884</v>
      </c>
      <c r="B616" s="254" t="s">
        <v>4885</v>
      </c>
      <c r="C616" s="254" t="s">
        <v>4886</v>
      </c>
      <c r="D616" s="254" t="s">
        <v>4887</v>
      </c>
      <c r="E616" s="254" t="s">
        <v>4888</v>
      </c>
      <c r="F616" s="254" t="s">
        <v>4889</v>
      </c>
      <c r="G616" s="254" t="s">
        <v>4890</v>
      </c>
      <c r="H616" s="254" t="s">
        <v>4891</v>
      </c>
      <c r="I616" s="254" t="s">
        <v>4892</v>
      </c>
      <c r="J616" s="254" t="s">
        <v>4893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3614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3634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3621</v>
      </c>
      <c r="B619" s="21" t="s">
        <v>3631</v>
      </c>
      <c r="C619" s="21" t="s">
        <v>3625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 ht="14.25">
      <c r="A620" s="254" t="s">
        <v>4894</v>
      </c>
      <c r="B620" s="254" t="s">
        <v>4895</v>
      </c>
      <c r="C620" s="254" t="s">
        <v>4896</v>
      </c>
      <c r="D620" s="322" t="s">
        <v>1907</v>
      </c>
      <c r="E620" t="s">
        <v>5058</v>
      </c>
      <c r="F620" s="18"/>
    </row>
    <row r="621" spans="1:10">
      <c r="A621" s="25" t="s">
        <v>694</v>
      </c>
      <c r="B621" s="25" t="s">
        <v>2718</v>
      </c>
      <c r="C621" s="25" t="s">
        <v>2718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3625</v>
      </c>
      <c r="B623" s="21" t="s">
        <v>141</v>
      </c>
      <c r="C623" s="21" t="s">
        <v>11</v>
      </c>
      <c r="D623" s="1"/>
    </row>
    <row r="625" spans="1:11">
      <c r="A625" s="341" t="s">
        <v>4308</v>
      </c>
    </row>
    <row r="626" spans="1:11" ht="15.75">
      <c r="A626" s="377" t="s">
        <v>5038</v>
      </c>
    </row>
    <row r="627" spans="1:11" ht="14.25">
      <c r="A627" s="25" t="s">
        <v>2734</v>
      </c>
      <c r="B627" s="322" t="s">
        <v>1907</v>
      </c>
      <c r="C627" t="s">
        <v>5098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2725</v>
      </c>
      <c r="B629" s="335" t="s">
        <v>4263</v>
      </c>
      <c r="K629" t="s">
        <v>2459</v>
      </c>
    </row>
    <row r="631" spans="1:11" ht="15.75">
      <c r="A631" s="377" t="s">
        <v>5039</v>
      </c>
    </row>
    <row r="632" spans="1:11" ht="14.25">
      <c r="A632" s="25" t="s">
        <v>3639</v>
      </c>
      <c r="B632" s="322" t="s">
        <v>1907</v>
      </c>
      <c r="C632" t="s">
        <v>5099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4264</v>
      </c>
    </row>
    <row r="636" spans="1:11" ht="15.75">
      <c r="A636" s="377" t="s">
        <v>5040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5100</v>
      </c>
    </row>
    <row r="638" spans="1:11">
      <c r="A638" s="25" t="s">
        <v>2730</v>
      </c>
      <c r="B638" s="25" t="s">
        <v>1342</v>
      </c>
      <c r="C638" s="25" t="s">
        <v>2730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2725</v>
      </c>
      <c r="B639" s="26" t="s">
        <v>687</v>
      </c>
      <c r="C639" s="26" t="s">
        <v>2711</v>
      </c>
      <c r="D639" s="26" t="s">
        <v>1664</v>
      </c>
      <c r="E639" s="26" t="s">
        <v>2717</v>
      </c>
      <c r="F639" s="26" t="s">
        <v>687</v>
      </c>
      <c r="G639" s="335" t="s">
        <v>4265</v>
      </c>
    </row>
    <row r="640" spans="1:11">
      <c r="A640" s="21" t="s">
        <v>3631</v>
      </c>
      <c r="B640" s="21" t="s">
        <v>2724</v>
      </c>
      <c r="C640" s="21" t="s">
        <v>2717</v>
      </c>
      <c r="D640" s="26" t="s">
        <v>633</v>
      </c>
      <c r="E640" s="26" t="s">
        <v>2723</v>
      </c>
      <c r="F640" s="21" t="s">
        <v>2729</v>
      </c>
    </row>
    <row r="641" spans="1:10">
      <c r="A641" s="21"/>
      <c r="B641" s="21"/>
      <c r="C641" s="21"/>
      <c r="D641" s="26" t="s">
        <v>3634</v>
      </c>
      <c r="E641" s="21"/>
      <c r="F641" s="21"/>
    </row>
    <row r="643" spans="1:10">
      <c r="A643" s="341" t="s">
        <v>4309</v>
      </c>
      <c r="J643" t="s">
        <v>2459</v>
      </c>
    </row>
    <row r="644" spans="1:10" ht="15.75">
      <c r="A644" s="377" t="s">
        <v>5135</v>
      </c>
    </row>
    <row r="645" spans="1:10" ht="14.25">
      <c r="A645" s="25" t="s">
        <v>694</v>
      </c>
      <c r="B645" s="322" t="s">
        <v>1907</v>
      </c>
      <c r="C645" t="s">
        <v>5120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4266</v>
      </c>
    </row>
    <row r="648" spans="1:10">
      <c r="A648" s="34"/>
      <c r="B648" s="3"/>
    </row>
    <row r="649" spans="1:10" ht="15.75">
      <c r="A649" s="377" t="s">
        <v>5112</v>
      </c>
    </row>
    <row r="650" spans="1:10" ht="14.25">
      <c r="A650" s="25" t="s">
        <v>1337</v>
      </c>
      <c r="B650" s="322" t="s">
        <v>1907</v>
      </c>
      <c r="C650" t="s">
        <v>5121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2713</v>
      </c>
      <c r="B652" s="335" t="s">
        <v>4267</v>
      </c>
    </row>
    <row r="653" spans="1:10">
      <c r="E653" t="s">
        <v>2459</v>
      </c>
    </row>
    <row r="654" spans="1:10" ht="15.75">
      <c r="A654" s="377" t="s">
        <v>5095</v>
      </c>
    </row>
    <row r="655" spans="1:10" ht="14.25">
      <c r="A655" s="25" t="s">
        <v>2325</v>
      </c>
      <c r="B655" s="322" t="s">
        <v>1907</v>
      </c>
      <c r="C655" t="s">
        <v>5122</v>
      </c>
    </row>
    <row r="656" spans="1:10">
      <c r="A656" s="26" t="s">
        <v>3618</v>
      </c>
      <c r="B656" s="304" t="s">
        <v>704</v>
      </c>
    </row>
    <row r="657" spans="1:11">
      <c r="A657" s="21" t="s">
        <v>651</v>
      </c>
      <c r="B657" s="335" t="s">
        <v>4268</v>
      </c>
    </row>
    <row r="658" spans="1:11">
      <c r="B658" s="3"/>
    </row>
    <row r="659" spans="1:11" ht="15.75">
      <c r="A659" s="377" t="s">
        <v>5096</v>
      </c>
      <c r="B659" s="3"/>
    </row>
    <row r="660" spans="1:11" ht="14.25">
      <c r="A660" s="25" t="s">
        <v>2197</v>
      </c>
      <c r="B660" s="322" t="s">
        <v>1907</v>
      </c>
      <c r="C660" t="s">
        <v>5123</v>
      </c>
    </row>
    <row r="661" spans="1:11">
      <c r="A661" s="26" t="s">
        <v>2734</v>
      </c>
      <c r="B661" s="304" t="s">
        <v>704</v>
      </c>
    </row>
    <row r="662" spans="1:11">
      <c r="A662" s="21" t="s">
        <v>3635</v>
      </c>
      <c r="B662" s="335" t="s">
        <v>4269</v>
      </c>
    </row>
    <row r="664" spans="1:11" ht="15.75">
      <c r="A664" s="499" t="s">
        <v>5097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5124</v>
      </c>
    </row>
    <row r="666" spans="1:11">
      <c r="A666" s="25" t="s">
        <v>3622</v>
      </c>
      <c r="B666" s="25" t="s">
        <v>700</v>
      </c>
      <c r="C666" s="25" t="s">
        <v>155</v>
      </c>
      <c r="D666" s="25" t="s">
        <v>3640</v>
      </c>
      <c r="E666" s="25" t="s">
        <v>2733</v>
      </c>
      <c r="F666" s="25" t="s">
        <v>180</v>
      </c>
      <c r="G666" s="25" t="s">
        <v>5113</v>
      </c>
      <c r="H666" s="25" t="s">
        <v>180</v>
      </c>
      <c r="I666" s="25" t="s">
        <v>180</v>
      </c>
      <c r="J666" s="304" t="s">
        <v>4639</v>
      </c>
    </row>
    <row r="667" spans="1:11">
      <c r="A667" s="26" t="s">
        <v>3615</v>
      </c>
      <c r="B667" s="26" t="s">
        <v>3615</v>
      </c>
      <c r="C667" s="26" t="s">
        <v>1661</v>
      </c>
      <c r="D667" s="26" t="s">
        <v>180</v>
      </c>
      <c r="E667" s="26" t="s">
        <v>3631</v>
      </c>
      <c r="F667" s="26" t="s">
        <v>2726</v>
      </c>
      <c r="G667" s="26" t="s">
        <v>2198</v>
      </c>
      <c r="H667" s="26" t="s">
        <v>2203</v>
      </c>
      <c r="I667" s="26" t="s">
        <v>5113</v>
      </c>
      <c r="J667" s="335" t="s">
        <v>5139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2709</v>
      </c>
      <c r="E668" s="21" t="s">
        <v>704</v>
      </c>
      <c r="F668" s="21" t="s">
        <v>2709</v>
      </c>
      <c r="G668" s="21" t="s">
        <v>2710</v>
      </c>
      <c r="H668" s="21" t="s">
        <v>2709</v>
      </c>
      <c r="I668" s="21" t="s">
        <v>3628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4310</v>
      </c>
      <c r="G671" t="s">
        <v>2459</v>
      </c>
    </row>
    <row r="672" spans="1:11" ht="15.75">
      <c r="A672" s="377" t="s">
        <v>5114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5150</v>
      </c>
    </row>
    <row r="674" spans="1:9">
      <c r="A674" s="25" t="s">
        <v>2217</v>
      </c>
      <c r="B674" s="25" t="s">
        <v>3679</v>
      </c>
      <c r="C674" s="25" t="s">
        <v>2832</v>
      </c>
      <c r="D674" s="25" t="s">
        <v>2217</v>
      </c>
      <c r="E674" s="25" t="s">
        <v>2709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2725</v>
      </c>
      <c r="C675" s="26" t="s">
        <v>2709</v>
      </c>
      <c r="D675" s="26" t="s">
        <v>2713</v>
      </c>
      <c r="E675" s="26" t="s">
        <v>687</v>
      </c>
      <c r="F675" s="335" t="s">
        <v>5149</v>
      </c>
    </row>
    <row r="676" spans="1:9">
      <c r="A676" s="26" t="s">
        <v>3622</v>
      </c>
      <c r="B676" s="26" t="s">
        <v>700</v>
      </c>
      <c r="C676" s="21" t="s">
        <v>687</v>
      </c>
      <c r="D676" s="21" t="s">
        <v>3642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5115</v>
      </c>
    </row>
    <row r="680" spans="1:9" ht="14.25">
      <c r="A680" s="25" t="s">
        <v>2721</v>
      </c>
      <c r="B680" s="322" t="s">
        <v>1907</v>
      </c>
      <c r="C680" t="s">
        <v>5152</v>
      </c>
      <c r="H680" t="s">
        <v>2459</v>
      </c>
    </row>
    <row r="681" spans="1:9">
      <c r="A681" s="26" t="s">
        <v>2193</v>
      </c>
      <c r="B681" s="304" t="s">
        <v>4639</v>
      </c>
    </row>
    <row r="682" spans="1:9">
      <c r="A682" s="21" t="s">
        <v>3637</v>
      </c>
      <c r="B682" s="335" t="s">
        <v>5151</v>
      </c>
    </row>
    <row r="683" spans="1:9">
      <c r="I683" t="s">
        <v>2459</v>
      </c>
    </row>
    <row r="684" spans="1:9" ht="15.75">
      <c r="A684" s="377" t="s">
        <v>5116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5154</v>
      </c>
    </row>
    <row r="686" spans="1:9">
      <c r="A686" s="25" t="s">
        <v>2730</v>
      </c>
      <c r="B686" s="25" t="s">
        <v>2711</v>
      </c>
      <c r="C686" s="25" t="s">
        <v>2710</v>
      </c>
      <c r="D686" s="25" t="s">
        <v>1</v>
      </c>
      <c r="E686" s="25" t="s">
        <v>2734</v>
      </c>
      <c r="F686" s="25" t="s">
        <v>654</v>
      </c>
      <c r="G686" s="304" t="s">
        <v>4639</v>
      </c>
    </row>
    <row r="687" spans="1:9">
      <c r="A687" s="26" t="s">
        <v>2717</v>
      </c>
      <c r="B687" s="26" t="s">
        <v>2730</v>
      </c>
      <c r="C687" s="26" t="s">
        <v>2724</v>
      </c>
      <c r="D687" s="26" t="s">
        <v>3642</v>
      </c>
      <c r="E687" s="26" t="s">
        <v>2730</v>
      </c>
      <c r="F687" s="26" t="s">
        <v>3624</v>
      </c>
      <c r="G687" s="335" t="s">
        <v>5153</v>
      </c>
    </row>
    <row r="688" spans="1:9">
      <c r="A688" s="21" t="s">
        <v>2711</v>
      </c>
      <c r="B688" s="21" t="s">
        <v>2734</v>
      </c>
      <c r="C688" s="21" t="s">
        <v>944</v>
      </c>
      <c r="D688" s="21" t="s">
        <v>3649</v>
      </c>
      <c r="E688" s="21" t="s">
        <v>2711</v>
      </c>
      <c r="F688" s="21" t="s">
        <v>2724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5117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5156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4258</v>
      </c>
      <c r="E693" s="25" t="s">
        <v>4258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4639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4258</v>
      </c>
      <c r="E694" s="26" t="s">
        <v>4258</v>
      </c>
      <c r="F694" s="26" t="s">
        <v>4258</v>
      </c>
      <c r="G694" s="26" t="s">
        <v>1664</v>
      </c>
      <c r="H694" s="26" t="s">
        <v>1664</v>
      </c>
      <c r="I694" s="26" t="s">
        <v>1664</v>
      </c>
      <c r="J694" s="335" t="s">
        <v>5155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4258</v>
      </c>
      <c r="E695" s="21" t="s">
        <v>4258</v>
      </c>
      <c r="F695" s="21" t="s">
        <v>4258</v>
      </c>
      <c r="G695" s="26" t="s">
        <v>3620</v>
      </c>
      <c r="H695" s="26" t="s">
        <v>3620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3624</v>
      </c>
      <c r="H696" s="26" t="s">
        <v>3624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2715</v>
      </c>
      <c r="H697" s="26" t="s">
        <v>2715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2712</v>
      </c>
      <c r="H701" s="26" t="s">
        <v>2712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2718</v>
      </c>
      <c r="H704" s="26" t="s">
        <v>2718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2729</v>
      </c>
      <c r="H706" s="26" t="s">
        <v>2729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5118</v>
      </c>
      <c r="B709" s="412"/>
    </row>
    <row r="710" spans="1:11" ht="14.25">
      <c r="A710" s="25" t="s">
        <v>694</v>
      </c>
      <c r="B710" s="322" t="s">
        <v>1907</v>
      </c>
      <c r="C710" t="s">
        <v>5158</v>
      </c>
    </row>
    <row r="711" spans="1:11">
      <c r="A711" s="26" t="s">
        <v>668</v>
      </c>
      <c r="B711" s="304" t="s">
        <v>4639</v>
      </c>
    </row>
    <row r="712" spans="1:11">
      <c r="A712" s="21" t="s">
        <v>3142</v>
      </c>
      <c r="B712" s="335" t="s">
        <v>5157</v>
      </c>
    </row>
    <row r="714" spans="1:11" ht="15.75">
      <c r="A714" s="499" t="s">
        <v>5119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5160</v>
      </c>
    </row>
    <row r="716" spans="1:11">
      <c r="A716" s="25" t="s">
        <v>704</v>
      </c>
      <c r="B716" s="25" t="s">
        <v>3625</v>
      </c>
      <c r="C716" s="25" t="s">
        <v>3627</v>
      </c>
      <c r="D716" s="25" t="s">
        <v>3627</v>
      </c>
      <c r="E716" s="25" t="s">
        <v>3627</v>
      </c>
      <c r="F716" s="25" t="s">
        <v>3624</v>
      </c>
      <c r="G716" s="25" t="s">
        <v>3627</v>
      </c>
      <c r="H716" s="25" t="s">
        <v>3627</v>
      </c>
      <c r="I716" s="25" t="s">
        <v>3627</v>
      </c>
      <c r="J716" s="304" t="s">
        <v>4639</v>
      </c>
    </row>
    <row r="717" spans="1:11">
      <c r="A717" s="26" t="s">
        <v>2713</v>
      </c>
      <c r="B717" s="26" t="s">
        <v>2730</v>
      </c>
      <c r="C717" s="26" t="s">
        <v>31</v>
      </c>
      <c r="D717" s="26" t="s">
        <v>31</v>
      </c>
      <c r="E717" s="26" t="s">
        <v>31</v>
      </c>
      <c r="F717" s="26" t="s">
        <v>3142</v>
      </c>
      <c r="G717" s="26" t="s">
        <v>31</v>
      </c>
      <c r="H717" s="26" t="s">
        <v>2722</v>
      </c>
      <c r="I717" s="26" t="s">
        <v>31</v>
      </c>
      <c r="J717" s="335" t="s">
        <v>5159</v>
      </c>
    </row>
    <row r="718" spans="1:11">
      <c r="A718" s="21" t="s">
        <v>3627</v>
      </c>
      <c r="B718" s="21" t="s">
        <v>3626</v>
      </c>
      <c r="C718" s="21" t="s">
        <v>2713</v>
      </c>
      <c r="D718" s="21" t="s">
        <v>2713</v>
      </c>
      <c r="E718" s="21" t="s">
        <v>669</v>
      </c>
      <c r="F718" s="21" t="s">
        <v>3634</v>
      </c>
      <c r="G718" s="21" t="s">
        <v>669</v>
      </c>
      <c r="H718" s="21" t="s">
        <v>669</v>
      </c>
      <c r="I718" s="21" t="s">
        <v>2713</v>
      </c>
    </row>
    <row r="720" spans="1:11">
      <c r="A720" s="341" t="s">
        <v>4311</v>
      </c>
    </row>
    <row r="721" spans="1:9" ht="15.75">
      <c r="A721" s="377" t="s">
        <v>5202</v>
      </c>
    </row>
    <row r="722" spans="1:9" ht="14.25">
      <c r="A722" s="25" t="s">
        <v>1654</v>
      </c>
      <c r="B722" s="322" t="s">
        <v>1907</v>
      </c>
      <c r="C722" t="s">
        <v>5204</v>
      </c>
    </row>
    <row r="723" spans="1:9">
      <c r="A723" s="26" t="s">
        <v>3632</v>
      </c>
      <c r="B723" s="304" t="s">
        <v>4639</v>
      </c>
    </row>
    <row r="724" spans="1:9">
      <c r="A724" s="21" t="s">
        <v>2712</v>
      </c>
      <c r="B724" s="335" t="s">
        <v>5189</v>
      </c>
    </row>
    <row r="725" spans="1:9">
      <c r="B725" s="3"/>
    </row>
    <row r="726" spans="1:9">
      <c r="A726" s="341" t="s">
        <v>4312</v>
      </c>
      <c r="G726" t="s">
        <v>2459</v>
      </c>
    </row>
    <row r="727" spans="1:9" ht="15.75">
      <c r="A727" s="377" t="s">
        <v>5205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5221</v>
      </c>
    </row>
    <row r="729" spans="1:9">
      <c r="A729" s="25" t="s">
        <v>1649</v>
      </c>
      <c r="B729" s="25" t="s">
        <v>3618</v>
      </c>
      <c r="C729" s="25" t="s">
        <v>3618</v>
      </c>
      <c r="D729" s="25" t="s">
        <v>2209</v>
      </c>
      <c r="E729" s="25" t="s">
        <v>1668</v>
      </c>
      <c r="F729" s="304" t="s">
        <v>4639</v>
      </c>
    </row>
    <row r="730" spans="1:9">
      <c r="A730" s="26" t="s">
        <v>667</v>
      </c>
      <c r="B730" s="25" t="s">
        <v>2720</v>
      </c>
      <c r="C730" s="25" t="s">
        <v>2720</v>
      </c>
      <c r="D730" s="26" t="s">
        <v>1668</v>
      </c>
      <c r="E730" s="26" t="s">
        <v>3618</v>
      </c>
      <c r="F730" s="335" t="s">
        <v>5240</v>
      </c>
    </row>
    <row r="731" spans="1:9">
      <c r="A731" s="21" t="s">
        <v>668</v>
      </c>
      <c r="B731" s="25" t="s">
        <v>3649</v>
      </c>
      <c r="C731" s="25" t="s">
        <v>3649</v>
      </c>
      <c r="D731" s="21" t="s">
        <v>2725</v>
      </c>
      <c r="E731" s="26" t="s">
        <v>2720</v>
      </c>
      <c r="I731" t="s">
        <v>2459</v>
      </c>
    </row>
    <row r="732" spans="1:9">
      <c r="A732" s="21"/>
      <c r="B732" s="25" t="s">
        <v>2719</v>
      </c>
      <c r="C732" s="25" t="s">
        <v>2719</v>
      </c>
      <c r="D732" s="21"/>
      <c r="E732" s="26" t="s">
        <v>3649</v>
      </c>
      <c r="I732" t="s">
        <v>2459</v>
      </c>
    </row>
    <row r="733" spans="1:9">
      <c r="A733" s="21"/>
      <c r="B733" s="25" t="s">
        <v>3625</v>
      </c>
      <c r="C733" s="25" t="s">
        <v>3625</v>
      </c>
      <c r="D733" s="21"/>
      <c r="E733" s="26" t="s">
        <v>2719</v>
      </c>
      <c r="I733" t="s">
        <v>2459</v>
      </c>
    </row>
    <row r="734" spans="1:9">
      <c r="A734" s="21"/>
      <c r="B734" s="25"/>
      <c r="C734" s="25"/>
      <c r="D734" s="21"/>
      <c r="E734" s="26" t="s">
        <v>3625</v>
      </c>
    </row>
    <row r="736" spans="1:9">
      <c r="A736" s="341" t="s">
        <v>4313</v>
      </c>
      <c r="D736" t="s">
        <v>2459</v>
      </c>
      <c r="H736" t="s">
        <v>2459</v>
      </c>
    </row>
    <row r="737" spans="1:11" ht="15.75">
      <c r="A737" s="377" t="s">
        <v>5206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5222</v>
      </c>
    </row>
    <row r="739" spans="1:11">
      <c r="A739" s="25" t="s">
        <v>686</v>
      </c>
      <c r="B739" s="25" t="s">
        <v>2709</v>
      </c>
      <c r="C739" s="25" t="s">
        <v>2709</v>
      </c>
      <c r="D739" s="25" t="s">
        <v>153</v>
      </c>
      <c r="E739" s="25" t="s">
        <v>1349</v>
      </c>
      <c r="F739" s="25" t="s">
        <v>1664</v>
      </c>
      <c r="G739" s="304" t="s">
        <v>4639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5241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2718</v>
      </c>
      <c r="E741" s="26" t="s">
        <v>3626</v>
      </c>
      <c r="F741" s="21" t="s">
        <v>2718</v>
      </c>
      <c r="G741" s="3"/>
    </row>
    <row r="742" spans="1:11">
      <c r="A742" s="26" t="s">
        <v>3634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5207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5223</v>
      </c>
    </row>
    <row r="746" spans="1:11">
      <c r="A746" s="25" t="s">
        <v>3642</v>
      </c>
      <c r="B746" s="25" t="s">
        <v>3621</v>
      </c>
      <c r="C746" s="25" t="s">
        <v>3642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3621</v>
      </c>
      <c r="I746" s="25" t="s">
        <v>3621</v>
      </c>
      <c r="J746" s="304" t="s">
        <v>4639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3618</v>
      </c>
      <c r="E747" s="26" t="s">
        <v>3621</v>
      </c>
      <c r="F747" s="26" t="s">
        <v>3621</v>
      </c>
      <c r="G747" s="26" t="s">
        <v>1665</v>
      </c>
      <c r="H747" s="26" t="s">
        <v>3642</v>
      </c>
      <c r="I747" s="26" t="s">
        <v>1343</v>
      </c>
      <c r="J747" s="335" t="s">
        <v>5242</v>
      </c>
    </row>
    <row r="748" spans="1:11">
      <c r="A748" s="21" t="s">
        <v>2718</v>
      </c>
      <c r="B748" s="21" t="s">
        <v>687</v>
      </c>
      <c r="C748" s="21" t="s">
        <v>3614</v>
      </c>
      <c r="D748" s="26" t="s">
        <v>3639</v>
      </c>
      <c r="E748" s="21" t="s">
        <v>1654</v>
      </c>
      <c r="F748" s="21" t="s">
        <v>153</v>
      </c>
      <c r="G748" s="21" t="s">
        <v>3621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3621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2718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4314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5208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5224</v>
      </c>
      <c r="I754" s="26"/>
      <c r="J754" s="3"/>
    </row>
    <row r="755" spans="1:10">
      <c r="A755" s="25" t="s">
        <v>2714</v>
      </c>
      <c r="B755" s="25" t="s">
        <v>4258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4258</v>
      </c>
      <c r="B756" s="26" t="s">
        <v>4258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4258</v>
      </c>
      <c r="B757" s="21" t="s">
        <v>4258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4315</v>
      </c>
      <c r="E759" s="25" t="s">
        <v>2459</v>
      </c>
    </row>
    <row r="760" spans="1:10" ht="15.75">
      <c r="A760" s="24" t="s">
        <v>5335</v>
      </c>
      <c r="I760" t="s">
        <v>2459</v>
      </c>
      <c r="J760" t="s">
        <v>2459</v>
      </c>
    </row>
    <row r="761" spans="1:10" ht="14.25">
      <c r="A761" s="25" t="s">
        <v>2709</v>
      </c>
      <c r="B761" s="322" t="s">
        <v>1907</v>
      </c>
      <c r="C761" t="s">
        <v>5342</v>
      </c>
    </row>
    <row r="762" spans="1:10">
      <c r="A762" s="26" t="s">
        <v>3614</v>
      </c>
      <c r="B762" s="304" t="s">
        <v>142</v>
      </c>
    </row>
    <row r="763" spans="1:10">
      <c r="A763" s="21" t="s">
        <v>33</v>
      </c>
      <c r="B763" s="335" t="s">
        <v>4263</v>
      </c>
    </row>
    <row r="764" spans="1:10">
      <c r="D764" t="s">
        <v>2459</v>
      </c>
    </row>
    <row r="765" spans="1:10" ht="15.75">
      <c r="A765" s="377" t="s">
        <v>5336</v>
      </c>
    </row>
    <row r="766" spans="1:10" ht="14.25">
      <c r="A766" s="25" t="s">
        <v>1654</v>
      </c>
      <c r="B766" s="322" t="s">
        <v>1907</v>
      </c>
      <c r="C766" t="s">
        <v>5343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4264</v>
      </c>
    </row>
    <row r="770" spans="1:10" ht="15.75">
      <c r="A770" s="377" t="s">
        <v>5337</v>
      </c>
    </row>
    <row r="771" spans="1:10" ht="14.25">
      <c r="A771" s="25" t="s">
        <v>162</v>
      </c>
      <c r="B771" s="322" t="s">
        <v>1907</v>
      </c>
      <c r="C771" t="s">
        <v>5344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4265</v>
      </c>
    </row>
    <row r="774" spans="1:10">
      <c r="A774" s="26" t="s">
        <v>3633</v>
      </c>
      <c r="B774" s="630"/>
    </row>
    <row r="775" spans="1:10">
      <c r="A775" s="26" t="s">
        <v>3638</v>
      </c>
      <c r="B775" s="631"/>
    </row>
    <row r="776" spans="1:10">
      <c r="B776" s="3"/>
    </row>
    <row r="777" spans="1:10" ht="15.75">
      <c r="A777" s="499" t="s">
        <v>5325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4882</v>
      </c>
      <c r="J778" s="254" t="s">
        <v>4883</v>
      </c>
    </row>
    <row r="779" spans="1:10">
      <c r="A779" s="25" t="s">
        <v>3634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3639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2717</v>
      </c>
      <c r="D780" s="26" t="s">
        <v>17</v>
      </c>
      <c r="E780" s="26" t="s">
        <v>3617</v>
      </c>
      <c r="F780" s="26" t="s">
        <v>1664</v>
      </c>
      <c r="G780" s="26" t="s">
        <v>2732</v>
      </c>
      <c r="H780" s="26" t="s">
        <v>700</v>
      </c>
      <c r="I780" s="26" t="s">
        <v>3639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2725</v>
      </c>
      <c r="D781" s="21" t="s">
        <v>667</v>
      </c>
      <c r="E781" s="21" t="s">
        <v>2832</v>
      </c>
      <c r="F781" s="21" t="s">
        <v>638</v>
      </c>
      <c r="G781" s="21" t="s">
        <v>3640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4884</v>
      </c>
      <c r="B782" s="254" t="s">
        <v>4885</v>
      </c>
      <c r="C782" s="254" t="s">
        <v>4886</v>
      </c>
      <c r="D782" s="254" t="s">
        <v>4887</v>
      </c>
      <c r="E782" s="254" t="s">
        <v>4888</v>
      </c>
      <c r="F782" s="254" t="s">
        <v>4889</v>
      </c>
      <c r="G782" s="254" t="s">
        <v>4890</v>
      </c>
      <c r="H782" s="254" t="s">
        <v>4891</v>
      </c>
      <c r="I782" s="254" t="s">
        <v>4892</v>
      </c>
      <c r="J782" s="254" t="s">
        <v>4893</v>
      </c>
    </row>
    <row r="783" spans="1:10">
      <c r="A783" s="25" t="s">
        <v>3640</v>
      </c>
      <c r="B783" s="25" t="s">
        <v>2198</v>
      </c>
      <c r="C783" s="25" t="s">
        <v>180</v>
      </c>
      <c r="D783" s="25" t="s">
        <v>3640</v>
      </c>
      <c r="E783" s="25" t="s">
        <v>3629</v>
      </c>
      <c r="F783" s="25" t="s">
        <v>2848</v>
      </c>
      <c r="G783" s="25" t="s">
        <v>668</v>
      </c>
      <c r="H783" s="25" t="s">
        <v>1668</v>
      </c>
      <c r="I783" s="25" t="s">
        <v>3640</v>
      </c>
      <c r="J783" s="25" t="s">
        <v>3625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3634</v>
      </c>
      <c r="F784" s="26" t="s">
        <v>1343</v>
      </c>
      <c r="G784" s="26" t="s">
        <v>3634</v>
      </c>
      <c r="H784" s="26" t="s">
        <v>2726</v>
      </c>
      <c r="I784" s="26" t="s">
        <v>2708</v>
      </c>
      <c r="J784" s="26" t="s">
        <v>2209</v>
      </c>
    </row>
    <row r="785" spans="1:11">
      <c r="A785" s="21" t="s">
        <v>3616</v>
      </c>
      <c r="B785" s="21" t="s">
        <v>2726</v>
      </c>
      <c r="C785" s="21" t="s">
        <v>33</v>
      </c>
      <c r="D785" s="21" t="s">
        <v>1343</v>
      </c>
      <c r="E785" s="21" t="s">
        <v>1658</v>
      </c>
      <c r="F785" s="21" t="s">
        <v>2716</v>
      </c>
      <c r="G785" s="21" t="s">
        <v>2730</v>
      </c>
      <c r="H785" s="21" t="s">
        <v>1649</v>
      </c>
      <c r="I785" s="21" t="s">
        <v>2714</v>
      </c>
      <c r="J785" s="21" t="s">
        <v>3679</v>
      </c>
    </row>
    <row r="786" spans="1:11" ht="14.25">
      <c r="A786" s="254" t="s">
        <v>4894</v>
      </c>
      <c r="B786" s="254" t="s">
        <v>4895</v>
      </c>
      <c r="C786" s="254" t="s">
        <v>4896</v>
      </c>
      <c r="D786" s="322" t="s">
        <v>1907</v>
      </c>
      <c r="E786" t="s">
        <v>5345</v>
      </c>
    </row>
    <row r="787" spans="1:11">
      <c r="A787" s="25" t="s">
        <v>2200</v>
      </c>
      <c r="B787" s="25" t="s">
        <v>1649</v>
      </c>
      <c r="C787" s="25" t="s">
        <v>3640</v>
      </c>
      <c r="D787" s="304" t="s">
        <v>142</v>
      </c>
    </row>
    <row r="788" spans="1:11">
      <c r="A788" s="26" t="s">
        <v>3616</v>
      </c>
      <c r="B788" s="26" t="s">
        <v>3640</v>
      </c>
      <c r="C788" s="26" t="s">
        <v>1649</v>
      </c>
      <c r="D788" s="335" t="s">
        <v>4266</v>
      </c>
    </row>
    <row r="789" spans="1:11">
      <c r="A789" s="21" t="s">
        <v>3634</v>
      </c>
      <c r="B789" s="21" t="s">
        <v>2726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4316</v>
      </c>
    </row>
    <row r="792" spans="1:11" ht="15.75">
      <c r="A792" s="499" t="s">
        <v>5338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5346</v>
      </c>
      <c r="K793" t="s">
        <v>2459</v>
      </c>
    </row>
    <row r="794" spans="1:11">
      <c r="A794" s="25" t="s">
        <v>687</v>
      </c>
      <c r="B794" s="25" t="s">
        <v>3649</v>
      </c>
      <c r="C794" s="25" t="s">
        <v>3642</v>
      </c>
      <c r="D794" s="25" t="s">
        <v>3639</v>
      </c>
      <c r="E794" s="25" t="s">
        <v>3625</v>
      </c>
      <c r="F794" s="25" t="s">
        <v>3639</v>
      </c>
      <c r="G794" s="304" t="s">
        <v>142</v>
      </c>
    </row>
    <row r="795" spans="1:11">
      <c r="A795" s="26" t="s">
        <v>2717</v>
      </c>
      <c r="B795" s="26" t="s">
        <v>2848</v>
      </c>
      <c r="C795" s="26" t="s">
        <v>153</v>
      </c>
      <c r="D795" s="26" t="s">
        <v>2718</v>
      </c>
      <c r="E795" s="26" t="s">
        <v>2201</v>
      </c>
      <c r="F795" s="26" t="s">
        <v>2717</v>
      </c>
      <c r="G795" s="335" t="s">
        <v>4267</v>
      </c>
    </row>
    <row r="796" spans="1:11">
      <c r="A796" s="21" t="s">
        <v>3626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2728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5339</v>
      </c>
    </row>
    <row r="799" spans="1:11" ht="14.25">
      <c r="A799" s="25" t="s">
        <v>3642</v>
      </c>
      <c r="B799" s="322" t="s">
        <v>1907</v>
      </c>
      <c r="C799" t="s">
        <v>5347</v>
      </c>
    </row>
    <row r="800" spans="1:11">
      <c r="A800" s="26" t="s">
        <v>1657</v>
      </c>
      <c r="B800" s="304" t="s">
        <v>142</v>
      </c>
    </row>
    <row r="801" spans="1:8">
      <c r="A801" s="21" t="s">
        <v>2724</v>
      </c>
      <c r="B801" s="335" t="s">
        <v>4268</v>
      </c>
    </row>
    <row r="803" spans="1:8" ht="15.75">
      <c r="A803" s="499" t="s">
        <v>5340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5348</v>
      </c>
    </row>
    <row r="805" spans="1:8">
      <c r="A805" s="26" t="s">
        <v>1337</v>
      </c>
      <c r="B805" s="304" t="s">
        <v>142</v>
      </c>
    </row>
    <row r="806" spans="1:8">
      <c r="A806" s="21" t="s">
        <v>2713</v>
      </c>
      <c r="B806" s="335" t="s">
        <v>4269</v>
      </c>
    </row>
    <row r="808" spans="1:8">
      <c r="A808" s="341" t="s">
        <v>4317</v>
      </c>
    </row>
    <row r="809" spans="1:8" ht="15.75">
      <c r="A809" s="377" t="s">
        <v>5450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5462</v>
      </c>
    </row>
    <row r="811" spans="1:8">
      <c r="A811" s="25" t="s">
        <v>2195</v>
      </c>
      <c r="B811" s="25" t="s">
        <v>668</v>
      </c>
      <c r="C811" s="25" t="s">
        <v>2721</v>
      </c>
      <c r="D811" s="25" t="s">
        <v>3638</v>
      </c>
      <c r="E811" s="25" t="s">
        <v>638</v>
      </c>
      <c r="F811" s="25" t="s">
        <v>2721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2726</v>
      </c>
      <c r="F812" s="26" t="s">
        <v>25</v>
      </c>
      <c r="G812" s="335" t="s">
        <v>4270</v>
      </c>
    </row>
    <row r="813" spans="1:8">
      <c r="A813" s="21" t="s">
        <v>1667</v>
      </c>
      <c r="B813" s="26" t="s">
        <v>3619</v>
      </c>
      <c r="C813" s="21" t="s">
        <v>2718</v>
      </c>
      <c r="D813" s="21" t="s">
        <v>2733</v>
      </c>
      <c r="E813" s="21" t="s">
        <v>2721</v>
      </c>
      <c r="F813" s="21" t="s">
        <v>1344</v>
      </c>
    </row>
    <row r="814" spans="1:8">
      <c r="A814" s="21" t="s">
        <v>2733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3641</v>
      </c>
      <c r="B815" s="21"/>
      <c r="C815" s="21"/>
      <c r="D815" s="21"/>
      <c r="E815" s="21"/>
      <c r="F815" s="21"/>
    </row>
    <row r="816" spans="1:8">
      <c r="A816" s="21" t="s">
        <v>2848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5451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5463</v>
      </c>
    </row>
    <row r="821" spans="1:10">
      <c r="A821" s="25" t="s">
        <v>2734</v>
      </c>
      <c r="B821" s="25" t="s">
        <v>2716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3620</v>
      </c>
      <c r="C822" s="26" t="s">
        <v>2716</v>
      </c>
      <c r="D822" s="26" t="s">
        <v>3620</v>
      </c>
      <c r="E822" s="335" t="s">
        <v>4370</v>
      </c>
      <c r="H822" t="s">
        <v>2459</v>
      </c>
    </row>
    <row r="823" spans="1:10">
      <c r="A823" s="21" t="s">
        <v>2724</v>
      </c>
      <c r="B823" s="25" t="s">
        <v>3621</v>
      </c>
      <c r="C823" s="26" t="s">
        <v>3620</v>
      </c>
      <c r="D823" s="26" t="s">
        <v>1351</v>
      </c>
      <c r="E823" s="630"/>
    </row>
    <row r="824" spans="1:10">
      <c r="A824" s="25"/>
      <c r="B824" s="25" t="s">
        <v>141</v>
      </c>
      <c r="C824" s="26" t="s">
        <v>3621</v>
      </c>
      <c r="D824" s="25"/>
      <c r="E824" s="630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E825" s="630"/>
      <c r="H825" t="s">
        <v>2459</v>
      </c>
      <c r="I825" t="s">
        <v>2459</v>
      </c>
    </row>
    <row r="826" spans="1:10">
      <c r="A826" s="25"/>
      <c r="B826" s="25" t="s">
        <v>3679</v>
      </c>
      <c r="C826" s="26" t="s">
        <v>3679</v>
      </c>
      <c r="D826" s="25"/>
      <c r="E826" s="630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631"/>
    </row>
    <row r="828" spans="1:10">
      <c r="A828" s="21"/>
      <c r="B828" s="25" t="s">
        <v>2728</v>
      </c>
      <c r="C828" s="26" t="s">
        <v>2728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5452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5464</v>
      </c>
    </row>
    <row r="832" spans="1:10">
      <c r="A832" s="25" t="s">
        <v>2732</v>
      </c>
      <c r="B832" s="25" t="s">
        <v>675</v>
      </c>
      <c r="C832" s="25" t="s">
        <v>675</v>
      </c>
      <c r="D832" s="25" t="s">
        <v>675</v>
      </c>
      <c r="E832" s="25" t="s">
        <v>2732</v>
      </c>
      <c r="F832" s="304" t="s">
        <v>142</v>
      </c>
      <c r="H832" s="25" t="s">
        <v>2459</v>
      </c>
    </row>
    <row r="833" spans="1:10">
      <c r="A833" s="26" t="s">
        <v>2713</v>
      </c>
      <c r="B833" s="26" t="s">
        <v>4258</v>
      </c>
      <c r="C833" s="26" t="s">
        <v>2198</v>
      </c>
      <c r="D833" s="26" t="s">
        <v>4258</v>
      </c>
      <c r="E833" s="26" t="s">
        <v>2713</v>
      </c>
      <c r="F833" s="335" t="s">
        <v>4371</v>
      </c>
      <c r="G833" s="3"/>
      <c r="H833" s="26" t="s">
        <v>2459</v>
      </c>
    </row>
    <row r="834" spans="1:10">
      <c r="A834" s="21" t="s">
        <v>4258</v>
      </c>
      <c r="B834" s="21" t="s">
        <v>4258</v>
      </c>
      <c r="C834" s="26" t="s">
        <v>3638</v>
      </c>
      <c r="D834" s="21" t="s">
        <v>4258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5453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5465</v>
      </c>
    </row>
    <row r="838" spans="1:10">
      <c r="A838" s="25" t="s">
        <v>2848</v>
      </c>
      <c r="B838" s="25" t="s">
        <v>1690</v>
      </c>
      <c r="C838" s="25" t="s">
        <v>1668</v>
      </c>
      <c r="D838" s="25" t="s">
        <v>3635</v>
      </c>
      <c r="E838" s="25" t="s">
        <v>3624</v>
      </c>
      <c r="F838" s="304" t="s">
        <v>142</v>
      </c>
    </row>
    <row r="839" spans="1:10">
      <c r="A839" s="26" t="s">
        <v>687</v>
      </c>
      <c r="B839" s="26" t="s">
        <v>3617</v>
      </c>
      <c r="C839" s="25" t="s">
        <v>2734</v>
      </c>
      <c r="D839" s="26" t="s">
        <v>3625</v>
      </c>
      <c r="E839" s="26" t="s">
        <v>1668</v>
      </c>
      <c r="F839" s="335" t="s">
        <v>4421</v>
      </c>
    </row>
    <row r="840" spans="1:10">
      <c r="A840" s="21" t="s">
        <v>2717</v>
      </c>
      <c r="B840" s="26" t="s">
        <v>2212</v>
      </c>
      <c r="C840" s="21" t="s">
        <v>3624</v>
      </c>
      <c r="D840" s="21" t="s">
        <v>1671</v>
      </c>
      <c r="E840" s="26" t="s">
        <v>2734</v>
      </c>
      <c r="H840" t="s">
        <v>2459</v>
      </c>
    </row>
    <row r="841" spans="1:10">
      <c r="A841" s="21"/>
      <c r="B841" s="26" t="s">
        <v>2197</v>
      </c>
      <c r="C841" s="21" t="s">
        <v>2710</v>
      </c>
      <c r="D841" s="21"/>
      <c r="E841" s="21"/>
    </row>
    <row r="842" spans="1:10">
      <c r="A842" s="21"/>
      <c r="B842" s="26" t="s">
        <v>3649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5454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5466</v>
      </c>
    </row>
    <row r="846" spans="1:10">
      <c r="A846" s="25" t="s">
        <v>2195</v>
      </c>
      <c r="B846" s="25" t="s">
        <v>638</v>
      </c>
      <c r="C846" s="25" t="s">
        <v>3631</v>
      </c>
      <c r="D846" s="25" t="s">
        <v>2716</v>
      </c>
      <c r="E846" s="25" t="s">
        <v>2723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2717</v>
      </c>
      <c r="B847" s="26" t="s">
        <v>3615</v>
      </c>
      <c r="C847" s="26" t="s">
        <v>2724</v>
      </c>
      <c r="D847" s="26" t="s">
        <v>3641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5461</v>
      </c>
    </row>
    <row r="848" spans="1:10">
      <c r="A848" s="21" t="s">
        <v>1671</v>
      </c>
      <c r="B848" s="21" t="s">
        <v>3627</v>
      </c>
      <c r="C848" s="21" t="s">
        <v>1690</v>
      </c>
      <c r="D848" s="21" t="s">
        <v>2734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3625</v>
      </c>
      <c r="G849" s="21"/>
      <c r="H849" s="21"/>
      <c r="I849" s="3"/>
    </row>
    <row r="851" spans="1:10">
      <c r="A851" s="341" t="s">
        <v>4318</v>
      </c>
      <c r="J851" t="s">
        <v>2459</v>
      </c>
    </row>
    <row r="852" spans="1:10" ht="15.75">
      <c r="A852" s="377" t="s">
        <v>5455</v>
      </c>
    </row>
    <row r="853" spans="1:10" ht="14.25">
      <c r="A853" s="254" t="s">
        <v>2052</v>
      </c>
      <c r="B853" s="254" t="s">
        <v>2053</v>
      </c>
      <c r="C853" s="254" t="s">
        <v>2054</v>
      </c>
      <c r="D853" s="254" t="s">
        <v>2055</v>
      </c>
      <c r="E853" s="254" t="s">
        <v>2056</v>
      </c>
      <c r="F853" s="254" t="s">
        <v>2057</v>
      </c>
      <c r="G853" s="254" t="s">
        <v>2058</v>
      </c>
    </row>
    <row r="857" spans="1:10" ht="14.25">
      <c r="A857" s="254" t="s">
        <v>2059</v>
      </c>
      <c r="B857" s="254" t="s">
        <v>4882</v>
      </c>
      <c r="C857" s="254" t="s">
        <v>4883</v>
      </c>
      <c r="D857" s="254" t="s">
        <v>4884</v>
      </c>
      <c r="E857" s="254" t="s">
        <v>4896</v>
      </c>
      <c r="F857" s="322" t="s">
        <v>1907</v>
      </c>
    </row>
    <row r="858" spans="1:10">
      <c r="E858" s="25"/>
      <c r="F858" s="304"/>
    </row>
    <row r="859" spans="1:10">
      <c r="E859" s="26"/>
      <c r="F859" s="335"/>
    </row>
    <row r="861" spans="1:10" ht="15.75">
      <c r="A861" s="377" t="s">
        <v>5456</v>
      </c>
    </row>
    <row r="862" spans="1:10" ht="14.25">
      <c r="A862" s="254" t="s">
        <v>2052</v>
      </c>
      <c r="B862" s="254" t="s">
        <v>2053</v>
      </c>
      <c r="C862" s="254" t="s">
        <v>2054</v>
      </c>
      <c r="D862" s="254" t="s">
        <v>2055</v>
      </c>
      <c r="E862" s="254" t="s">
        <v>2056</v>
      </c>
      <c r="F862" s="254" t="s">
        <v>40</v>
      </c>
      <c r="G862" s="322" t="s">
        <v>1907</v>
      </c>
    </row>
    <row r="863" spans="1:10">
      <c r="A863" s="25"/>
      <c r="B863" s="25"/>
      <c r="C863" s="25"/>
      <c r="D863" s="25"/>
      <c r="E863" s="25"/>
      <c r="F863" s="25"/>
      <c r="G863" s="304"/>
    </row>
    <row r="864" spans="1:10">
      <c r="A864" s="594"/>
      <c r="B864" s="594"/>
      <c r="C864" s="594"/>
      <c r="D864" s="594"/>
      <c r="E864" s="594"/>
      <c r="F864" s="594"/>
      <c r="G864" s="335"/>
    </row>
    <row r="866" spans="1:6" ht="15.75">
      <c r="A866" s="377" t="s">
        <v>5457</v>
      </c>
    </row>
    <row r="867" spans="1:6" ht="14.25">
      <c r="B867" s="322" t="s">
        <v>1907</v>
      </c>
    </row>
    <row r="868" spans="1:6">
      <c r="B868" s="304"/>
    </row>
    <row r="869" spans="1:6">
      <c r="B869" s="335"/>
    </row>
    <row r="871" spans="1:6" ht="15.75">
      <c r="A871" s="377" t="s">
        <v>5458</v>
      </c>
    </row>
    <row r="872" spans="1:6" ht="14.25">
      <c r="B872" s="322" t="s">
        <v>1907</v>
      </c>
    </row>
    <row r="873" spans="1:6">
      <c r="B873" s="304"/>
    </row>
    <row r="874" spans="1:6">
      <c r="B874" s="335"/>
    </row>
    <row r="876" spans="1:6" ht="15.75">
      <c r="A876" s="377" t="s">
        <v>5459</v>
      </c>
    </row>
    <row r="877" spans="1:6" ht="14.25">
      <c r="A877" s="254" t="s">
        <v>2052</v>
      </c>
      <c r="B877" s="254" t="s">
        <v>2053</v>
      </c>
      <c r="C877" s="254" t="s">
        <v>2054</v>
      </c>
      <c r="D877" s="254" t="s">
        <v>2055</v>
      </c>
      <c r="E877" s="254" t="s">
        <v>40</v>
      </c>
      <c r="F877" s="322" t="s">
        <v>1907</v>
      </c>
    </row>
    <row r="878" spans="1:6">
      <c r="E878" s="25"/>
      <c r="F878" s="304"/>
    </row>
    <row r="879" spans="1:6">
      <c r="E879" s="594"/>
      <c r="F879" s="335"/>
    </row>
    <row r="881" spans="1:7" ht="15.75">
      <c r="A881" s="499" t="s">
        <v>5460</v>
      </c>
      <c r="B881" s="412"/>
    </row>
    <row r="882" spans="1:7" ht="14.25">
      <c r="B882" s="322" t="s">
        <v>1907</v>
      </c>
    </row>
    <row r="883" spans="1:7">
      <c r="B883" s="304"/>
    </row>
    <row r="884" spans="1:7">
      <c r="B884" s="335"/>
    </row>
    <row r="886" spans="1:7">
      <c r="A886" s="341" t="s">
        <v>4319</v>
      </c>
    </row>
    <row r="887" spans="1:7" ht="15">
      <c r="A887" s="600" t="s">
        <v>5209</v>
      </c>
    </row>
    <row r="888" spans="1:7" ht="14.25">
      <c r="A888" s="254" t="s">
        <v>2052</v>
      </c>
      <c r="B888" s="254" t="s">
        <v>2053</v>
      </c>
      <c r="C888" s="254" t="s">
        <v>2054</v>
      </c>
      <c r="D888" s="254" t="s">
        <v>2055</v>
      </c>
      <c r="E888" s="254" t="s">
        <v>40</v>
      </c>
      <c r="F888" s="322" t="s">
        <v>1907</v>
      </c>
    </row>
    <row r="889" spans="1:7">
      <c r="E889" s="25"/>
      <c r="F889" s="304"/>
    </row>
    <row r="890" spans="1:7">
      <c r="E890" s="594"/>
      <c r="F890" s="335"/>
    </row>
    <row r="892" spans="1:7" ht="15.75">
      <c r="A892" s="377" t="s">
        <v>5210</v>
      </c>
    </row>
    <row r="893" spans="1:7" ht="14.25">
      <c r="A893" s="254" t="s">
        <v>2052</v>
      </c>
      <c r="B893" s="254" t="s">
        <v>2053</v>
      </c>
      <c r="C893" s="254" t="s">
        <v>2054</v>
      </c>
      <c r="D893" s="254" t="s">
        <v>2055</v>
      </c>
      <c r="E893" s="254" t="s">
        <v>2056</v>
      </c>
      <c r="F893" s="254" t="s">
        <v>40</v>
      </c>
      <c r="G893" s="322" t="s">
        <v>1907</v>
      </c>
    </row>
    <row r="894" spans="1:7">
      <c r="A894" s="25"/>
      <c r="B894" s="25"/>
      <c r="C894" s="25"/>
      <c r="D894" s="25"/>
      <c r="E894" s="25"/>
      <c r="F894" s="25"/>
      <c r="G894" s="304"/>
    </row>
    <row r="895" spans="1:7">
      <c r="A895" s="594"/>
      <c r="B895" s="594"/>
      <c r="C895" s="594"/>
      <c r="D895" s="594"/>
      <c r="E895" s="594"/>
      <c r="F895" s="594"/>
      <c r="G895" s="335"/>
    </row>
    <row r="897" spans="1:7" ht="15.75">
      <c r="A897" s="499" t="s">
        <v>5211</v>
      </c>
    </row>
    <row r="898" spans="1:7" ht="14.25">
      <c r="A898" s="254" t="s">
        <v>2052</v>
      </c>
      <c r="B898" s="254" t="s">
        <v>2053</v>
      </c>
      <c r="C898" s="254" t="s">
        <v>2054</v>
      </c>
      <c r="D898" s="254" t="s">
        <v>2055</v>
      </c>
      <c r="E898" s="254" t="s">
        <v>2056</v>
      </c>
      <c r="F898" s="254" t="s">
        <v>40</v>
      </c>
      <c r="G898" s="322" t="s">
        <v>1907</v>
      </c>
    </row>
    <row r="899" spans="1:7">
      <c r="A899" s="25"/>
      <c r="B899" s="25"/>
      <c r="C899" s="25"/>
      <c r="D899" s="25"/>
      <c r="E899" s="25"/>
      <c r="F899" s="25"/>
      <c r="G899" s="304"/>
    </row>
    <row r="900" spans="1:7">
      <c r="A900" s="594"/>
      <c r="B900" s="594"/>
      <c r="C900" s="594"/>
      <c r="D900" s="594"/>
      <c r="E900" s="594"/>
      <c r="F900" s="594"/>
      <c r="G900" s="335"/>
    </row>
    <row r="902" spans="1:7">
      <c r="A902" s="341" t="s">
        <v>4320</v>
      </c>
    </row>
    <row r="903" spans="1:7" ht="15.75">
      <c r="A903" s="377" t="s">
        <v>5212</v>
      </c>
    </row>
    <row r="904" spans="1:7" ht="14.25">
      <c r="A904" s="254" t="s">
        <v>2052</v>
      </c>
      <c r="B904" s="254" t="s">
        <v>2053</v>
      </c>
      <c r="C904" s="254" t="s">
        <v>2054</v>
      </c>
      <c r="D904" s="254" t="s">
        <v>2055</v>
      </c>
      <c r="E904" s="254" t="s">
        <v>40</v>
      </c>
      <c r="F904" s="322" t="s">
        <v>1907</v>
      </c>
    </row>
    <row r="905" spans="1:7">
      <c r="E905" s="25"/>
      <c r="F905" s="304"/>
    </row>
    <row r="906" spans="1:7">
      <c r="E906" s="594"/>
      <c r="F906" s="335"/>
    </row>
    <row r="909" spans="1:7" ht="15.75">
      <c r="A909" s="377" t="s">
        <v>5213</v>
      </c>
    </row>
    <row r="910" spans="1:7" ht="14.25">
      <c r="B910" s="322" t="s">
        <v>1907</v>
      </c>
    </row>
    <row r="911" spans="1:7">
      <c r="B911" s="304"/>
    </row>
    <row r="912" spans="1:7">
      <c r="B912" s="335"/>
    </row>
    <row r="913" spans="1:8">
      <c r="B913" t="s">
        <v>2459</v>
      </c>
    </row>
    <row r="914" spans="1:8" ht="15.75">
      <c r="A914" s="377" t="s">
        <v>5214</v>
      </c>
    </row>
    <row r="915" spans="1:8" ht="14.25">
      <c r="B915" s="322" t="s">
        <v>1907</v>
      </c>
    </row>
    <row r="916" spans="1:8">
      <c r="B916" s="304"/>
    </row>
    <row r="917" spans="1:8">
      <c r="B917" s="335"/>
    </row>
    <row r="919" spans="1:8">
      <c r="A919" s="341" t="s">
        <v>4321</v>
      </c>
      <c r="H919" t="s">
        <v>2459</v>
      </c>
    </row>
    <row r="920" spans="1:8" ht="15.75">
      <c r="A920" s="377" t="s">
        <v>5215</v>
      </c>
    </row>
    <row r="921" spans="1:8" ht="14.25">
      <c r="A921" s="254" t="s">
        <v>2052</v>
      </c>
      <c r="B921" s="254" t="s">
        <v>2053</v>
      </c>
      <c r="C921" s="254" t="s">
        <v>2054</v>
      </c>
      <c r="D921" s="254" t="s">
        <v>2055</v>
      </c>
      <c r="E921" s="254" t="s">
        <v>2056</v>
      </c>
      <c r="F921" s="254" t="s">
        <v>2057</v>
      </c>
      <c r="G921" s="254" t="s">
        <v>40</v>
      </c>
      <c r="H921" s="322" t="s">
        <v>1907</v>
      </c>
    </row>
    <row r="922" spans="1:8">
      <c r="G922" s="25"/>
      <c r="H922" s="304"/>
    </row>
    <row r="923" spans="1:8">
      <c r="B923" t="s">
        <v>2459</v>
      </c>
      <c r="G923" s="594"/>
      <c r="H923" s="335"/>
    </row>
    <row r="926" spans="1:8" ht="15.75">
      <c r="A926" s="377" t="s">
        <v>5216</v>
      </c>
    </row>
    <row r="927" spans="1:8" ht="14.25">
      <c r="B927" s="322" t="s">
        <v>1907</v>
      </c>
    </row>
    <row r="928" spans="1:8">
      <c r="B928" s="304"/>
    </row>
    <row r="929" spans="1:6">
      <c r="B929" s="335"/>
    </row>
    <row r="931" spans="1:6" ht="15.75">
      <c r="A931" s="377" t="s">
        <v>5217</v>
      </c>
    </row>
    <row r="932" spans="1:6" ht="14.25">
      <c r="B932" s="322" t="s">
        <v>1907</v>
      </c>
    </row>
    <row r="933" spans="1:6">
      <c r="B933" s="304"/>
    </row>
    <row r="934" spans="1:6">
      <c r="B934" s="335"/>
    </row>
    <row r="936" spans="1:6" ht="15.75">
      <c r="A936" s="377" t="s">
        <v>5218</v>
      </c>
    </row>
    <row r="937" spans="1:6" ht="14.25">
      <c r="A937" s="254" t="s">
        <v>2052</v>
      </c>
      <c r="B937" s="254" t="s">
        <v>2053</v>
      </c>
      <c r="C937" s="254" t="s">
        <v>2054</v>
      </c>
      <c r="D937" s="254" t="s">
        <v>2055</v>
      </c>
      <c r="E937" s="254" t="s">
        <v>40</v>
      </c>
      <c r="F937" s="322" t="s">
        <v>1907</v>
      </c>
    </row>
    <row r="938" spans="1:6">
      <c r="E938" s="25"/>
      <c r="F938" s="304"/>
    </row>
    <row r="939" spans="1:6">
      <c r="E939" s="594"/>
      <c r="F939" s="335"/>
    </row>
    <row r="942" spans="1:6">
      <c r="A942" s="341" t="s">
        <v>4322</v>
      </c>
    </row>
  </sheetData>
  <sortState xmlns:xlrd2="http://schemas.microsoft.com/office/spreadsheetml/2017/richdata2" ref="D822:D823">
    <sortCondition ref="D822:D823"/>
  </sortState>
  <dataValidations count="1">
    <dataValidation type="list" allowBlank="1" showInputMessage="1" showErrorMessage="1" sqref="B2142:B2146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52" r:id="rId98" display="https://www.procyclingstats.com/race/volta-a-portugal/2025/overview" xr:uid="{DD756B41-4270-412D-AD5A-112ED2BCA02E}"/>
    <hyperlink ref="A861" r:id="rId99" display="https://www.procyclingstats.com/race/tour-of-denmark/2025/overview" xr:uid="{5B705E51-28DA-40B6-A0E7-9B5C09788B9A}"/>
    <hyperlink ref="A866" r:id="rId100" display="https://www.procyclingstats.com/race/circuit-franco-belge/2025/overview" xr:uid="{6AFDA9E1-24BF-4BEE-81BA-FC35459225B2}"/>
    <hyperlink ref="A871" r:id="rId101" display="https://www.procyclingstats.com/race/la-poly-normande/2025/overview" xr:uid="{018552C3-3B4F-41E4-BDBC-9786EC2E8413}"/>
    <hyperlink ref="A876" r:id="rId102" display="https://www.procyclingstats.com/race/czech-tour/2025/overview" xr:uid="{785BCD2C-A03F-47F4-ABC5-08EA0CBE3AD3}"/>
    <hyperlink ref="A881" r:id="rId103" display="https://www.procyclingstats.com/race/cyclassics-hamburg/2025/overview" xr:uid="{B2BADDBD-38A4-4A3A-9777-76373F0C0CE4}"/>
    <hyperlink ref="A887" r:id="rId104" display="https://www.procyclingstats.com/race/tour-du-limousin/2025/overview" xr:uid="{CEFE4C9A-9B96-49FA-B240-AA4521E01F21}"/>
    <hyperlink ref="A892" r:id="rId105" display="https://www.procyclingstats.com/race/deutschland-tour/2025/overview" xr:uid="{4A9F0472-40C8-44CE-98C7-1D14806679A6}"/>
    <hyperlink ref="A897" r:id="rId106" display="https://www.procyclingstats.com/race/renewi-tour/2025/overview" xr:uid="{15E4A76A-671C-4EED-8518-B72C8D42D6FF}"/>
    <hyperlink ref="A903" r:id="rId107" display="https://www.procyclingstats.com/race/tour-du-poitou-charentes-et-de-la-vienne/2025/overview" xr:uid="{8114CA69-2AD3-482C-85E6-777FEC2C03B7}"/>
    <hyperlink ref="A909" r:id="rId108" display="https://www.procyclingstats.com/race/muur-classic-geraardsbergen/2025/overview" xr:uid="{CFC818E5-5E25-4B8C-94B8-F4A7D3B17EAD}"/>
    <hyperlink ref="A914" r:id="rId109" display="https://www.procyclingstats.com/race/bretagne-classic/2025/overview" xr:uid="{92874C00-3D3C-43AF-A8C0-E8A450F9C3E0}"/>
    <hyperlink ref="A920" r:id="rId110" display="https://www.procyclingstats.com/race/tour-of-britain/2025/overview" xr:uid="{06D58708-936D-4C50-8D86-9F38F3863497}"/>
    <hyperlink ref="A926" r:id="rId111" display="https://www.procyclingstats.com/race/maryland-cycling-classic/2025/overview" xr:uid="{39362639-84B8-497C-91FA-E668104F22D2}"/>
    <hyperlink ref="A931" r:id="rId112" display="https://www.procyclingstats.com/race/gp-industria-artigianato/2025/overview" xr:uid="{D59AE807-CDCD-4A74-A615-9886B48D20F9}"/>
    <hyperlink ref="A936" r:id="rId113" display="https://www.procyclingstats.com/race/tour-of-istanbul/2025/overview" xr:uid="{5CD4065A-D4DC-47AC-9F4A-2623A5BDD025}"/>
    <hyperlink ref="A836" r:id="rId114" display="https://www.procyclingstats.com/race/arctic-race-of-norway/2025/overview" xr:uid="{8DB36F9D-3289-43AB-A203-714039C84AA0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15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408"/>
  <sheetViews>
    <sheetView topLeftCell="A1261" zoomScaleNormal="100" workbookViewId="0">
      <pane xSplit="4" topLeftCell="E1" activePane="topRight" state="frozen"/>
      <selection pane="topRight" activeCell="A1267" sqref="A1267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5" s="29" customFormat="1" ht="30">
      <c r="A1" s="29" t="s">
        <v>174</v>
      </c>
      <c r="E1" s="100"/>
    </row>
    <row r="4" spans="1:25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4505</v>
      </c>
      <c r="H4" s="102" t="s">
        <v>4554</v>
      </c>
      <c r="I4" s="102" t="s">
        <v>4608</v>
      </c>
      <c r="J4" s="102" t="s">
        <v>4609</v>
      </c>
      <c r="K4" s="102" t="s">
        <v>4610</v>
      </c>
      <c r="L4" s="102" t="s">
        <v>4668</v>
      </c>
      <c r="M4" s="102" t="s">
        <v>4669</v>
      </c>
      <c r="N4" s="102" t="s">
        <v>4714</v>
      </c>
      <c r="O4" s="102" t="s">
        <v>4775</v>
      </c>
      <c r="P4" s="102" t="s">
        <v>176</v>
      </c>
      <c r="Q4" s="102" t="s">
        <v>4820</v>
      </c>
      <c r="R4" s="102" t="s">
        <v>4865</v>
      </c>
      <c r="S4" s="102" t="s">
        <v>5144</v>
      </c>
      <c r="T4" s="102" t="s">
        <v>5329</v>
      </c>
    </row>
    <row r="5" spans="1:25" ht="15.75">
      <c r="A5" s="285" t="s">
        <v>1657</v>
      </c>
      <c r="B5" s="3"/>
      <c r="C5" s="3"/>
      <c r="D5" s="32">
        <f>SUM(E5:DZ5)</f>
        <v>4469.6500000000005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620">
        <v>244.04999999999998</v>
      </c>
      <c r="U5" s="616"/>
      <c r="V5" s="617"/>
      <c r="W5" s="618"/>
      <c r="X5" s="619"/>
      <c r="Y5" s="617"/>
    </row>
    <row r="6" spans="1:25" ht="15.75">
      <c r="A6" s="106" t="s">
        <v>1346</v>
      </c>
      <c r="B6" s="3"/>
      <c r="C6" s="3"/>
      <c r="D6" s="32">
        <f t="shared" ref="D6:D69" si="0">SUM(E6:DZ6)</f>
        <v>3904.0000000000005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620">
        <v>224.8</v>
      </c>
      <c r="U6" s="502"/>
      <c r="V6" s="617"/>
      <c r="W6" s="618"/>
      <c r="X6" s="619"/>
      <c r="Y6" s="617"/>
    </row>
    <row r="7" spans="1:25" ht="15.75">
      <c r="A7" s="284" t="s">
        <v>3614</v>
      </c>
      <c r="B7" s="3"/>
      <c r="C7" s="3"/>
      <c r="D7" s="32">
        <f t="shared" si="0"/>
        <v>6517.5500000000011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620">
        <v>257.10000000000002</v>
      </c>
      <c r="U7" s="621"/>
      <c r="V7" s="617"/>
      <c r="W7" s="618"/>
      <c r="X7" s="619"/>
      <c r="Y7" s="617"/>
    </row>
    <row r="8" spans="1:25" ht="15.75">
      <c r="A8" s="106" t="s">
        <v>1337</v>
      </c>
      <c r="B8" s="3"/>
      <c r="C8" s="3"/>
      <c r="D8" s="32">
        <f t="shared" si="0"/>
        <v>5522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620">
        <v>515</v>
      </c>
      <c r="U8" s="502"/>
      <c r="V8" s="402"/>
      <c r="W8" s="618"/>
      <c r="X8" s="619"/>
      <c r="Y8" s="617"/>
    </row>
    <row r="9" spans="1:25" ht="15.75">
      <c r="A9" s="107" t="s">
        <v>2195</v>
      </c>
      <c r="B9" s="3"/>
      <c r="C9" s="3"/>
      <c r="D9" s="32">
        <f t="shared" si="0"/>
        <v>4979.3500000000004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620">
        <v>160.30000000000001</v>
      </c>
      <c r="U9" s="622"/>
      <c r="V9" s="617"/>
      <c r="W9" s="618"/>
      <c r="X9" s="619"/>
      <c r="Y9" s="617"/>
    </row>
    <row r="10" spans="1:25" ht="15.75">
      <c r="A10" s="285" t="s">
        <v>1</v>
      </c>
      <c r="B10" s="3"/>
      <c r="C10" s="3"/>
      <c r="D10" s="32">
        <f t="shared" si="0"/>
        <v>3353.9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620">
        <v>315.89999999999998</v>
      </c>
      <c r="U10" s="616"/>
      <c r="V10" s="617"/>
      <c r="W10" s="618"/>
      <c r="X10" s="619"/>
      <c r="Y10" s="617"/>
    </row>
    <row r="11" spans="1:25" ht="15.75">
      <c r="A11" s="285" t="s">
        <v>1656</v>
      </c>
      <c r="B11" s="3"/>
      <c r="C11" s="3"/>
      <c r="D11" s="32">
        <f t="shared" si="0"/>
        <v>4508.3499999999995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620">
        <v>99</v>
      </c>
      <c r="U11" s="616"/>
      <c r="V11" s="617"/>
      <c r="W11" s="618"/>
      <c r="X11" s="619"/>
      <c r="Y11" s="617"/>
    </row>
    <row r="12" spans="1:25" ht="15.75">
      <c r="A12" s="285" t="s">
        <v>1664</v>
      </c>
      <c r="B12" s="3"/>
      <c r="C12" s="3"/>
      <c r="D12" s="32">
        <f t="shared" si="0"/>
        <v>4875.3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620">
        <v>189.3</v>
      </c>
      <c r="U12" s="616"/>
      <c r="V12" s="617"/>
      <c r="W12" s="618"/>
      <c r="X12" s="619"/>
      <c r="Y12" s="617"/>
    </row>
    <row r="13" spans="1:25" ht="15.75">
      <c r="A13" s="284" t="s">
        <v>3615</v>
      </c>
      <c r="B13" s="3"/>
      <c r="C13" s="3"/>
      <c r="D13" s="32">
        <f t="shared" si="0"/>
        <v>5432.5000000000009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620">
        <v>301.5</v>
      </c>
      <c r="U13" s="621"/>
      <c r="V13" s="617"/>
      <c r="W13" s="618"/>
      <c r="X13" s="619"/>
      <c r="Y13" s="617"/>
    </row>
    <row r="14" spans="1:25" ht="15.75">
      <c r="A14" s="107" t="s">
        <v>2717</v>
      </c>
      <c r="B14" s="3"/>
      <c r="C14" s="3"/>
      <c r="D14" s="32">
        <f t="shared" si="0"/>
        <v>6262.7999999999993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620">
        <v>4.6999999999999993</v>
      </c>
      <c r="U14" s="622"/>
      <c r="V14" s="617"/>
      <c r="W14" s="618"/>
      <c r="X14" s="619"/>
      <c r="Y14" s="617"/>
    </row>
    <row r="15" spans="1:25" ht="15.75">
      <c r="A15" s="107" t="s">
        <v>3616</v>
      </c>
      <c r="B15" s="3"/>
      <c r="C15" s="3"/>
      <c r="D15" s="32">
        <f t="shared" si="0"/>
        <v>6056.7000000000007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620">
        <v>295</v>
      </c>
      <c r="U15" s="622"/>
      <c r="V15" s="617"/>
      <c r="W15" s="618"/>
      <c r="X15" s="619"/>
      <c r="Y15" s="617"/>
    </row>
    <row r="16" spans="1:25" ht="15.75">
      <c r="A16" s="106" t="s">
        <v>1342</v>
      </c>
      <c r="B16" s="3"/>
      <c r="C16" s="3"/>
      <c r="D16" s="32">
        <f t="shared" si="0"/>
        <v>5717.9000000000005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620">
        <v>102.6</v>
      </c>
      <c r="U16" s="502"/>
      <c r="V16" s="617"/>
      <c r="W16" s="618"/>
      <c r="X16" s="619"/>
      <c r="Y16" s="617"/>
    </row>
    <row r="17" spans="1:25" ht="15.75">
      <c r="A17" s="107" t="s">
        <v>2848</v>
      </c>
      <c r="B17" s="3"/>
      <c r="C17" s="3"/>
      <c r="D17" s="32">
        <f t="shared" si="0"/>
        <v>5449.05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620">
        <v>126.2</v>
      </c>
      <c r="U17" s="622"/>
      <c r="V17" s="617"/>
      <c r="W17" s="618"/>
      <c r="X17" s="619"/>
      <c r="Y17" s="617"/>
    </row>
    <row r="18" spans="1:25" ht="15.75">
      <c r="A18" s="107" t="s">
        <v>675</v>
      </c>
      <c r="B18" s="3"/>
      <c r="C18" s="3"/>
      <c r="D18" s="32">
        <f t="shared" si="0"/>
        <v>5960.0999999999995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620">
        <v>186.9</v>
      </c>
      <c r="U18" s="622"/>
      <c r="V18" s="617"/>
      <c r="W18" s="618"/>
      <c r="X18" s="619"/>
      <c r="Y18" s="617"/>
    </row>
    <row r="19" spans="1:25" ht="15.75">
      <c r="A19" s="107" t="s">
        <v>2707</v>
      </c>
      <c r="B19" s="3"/>
      <c r="C19" s="3"/>
      <c r="D19" s="32">
        <f t="shared" si="0"/>
        <v>4591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620">
        <v>221</v>
      </c>
      <c r="U19" s="622"/>
      <c r="V19" s="617"/>
      <c r="W19" s="618"/>
      <c r="X19" s="619"/>
      <c r="Y19" s="617"/>
    </row>
    <row r="20" spans="1:25" ht="15.75">
      <c r="A20" s="284" t="s">
        <v>3617</v>
      </c>
      <c r="B20" s="3"/>
      <c r="C20" s="3"/>
      <c r="D20" s="32">
        <f t="shared" si="0"/>
        <v>5688.6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620">
        <v>176.1</v>
      </c>
      <c r="U20" s="621"/>
      <c r="V20" s="617"/>
      <c r="W20" s="618"/>
      <c r="X20" s="619"/>
      <c r="Y20" s="617"/>
    </row>
    <row r="21" spans="1:25" ht="15.75">
      <c r="A21" s="285" t="s">
        <v>1653</v>
      </c>
      <c r="B21" s="3"/>
      <c r="C21" s="3"/>
      <c r="D21" s="32">
        <f t="shared" si="0"/>
        <v>6161.35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620">
        <v>470.7</v>
      </c>
      <c r="U21" s="616"/>
      <c r="V21" s="617"/>
      <c r="W21" s="618"/>
      <c r="X21" s="619"/>
      <c r="Y21" s="617"/>
    </row>
    <row r="22" spans="1:25" ht="15.75">
      <c r="A22" s="107" t="s">
        <v>2196</v>
      </c>
      <c r="B22" s="3"/>
      <c r="C22" s="3"/>
      <c r="D22" s="32">
        <f t="shared" si="0"/>
        <v>4191.8499999999995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620">
        <v>260.90000000000003</v>
      </c>
      <c r="U22" s="622"/>
      <c r="V22" s="617"/>
      <c r="W22" s="618"/>
      <c r="X22" s="619"/>
      <c r="Y22" s="617"/>
    </row>
    <row r="23" spans="1:25" ht="15.75">
      <c r="A23" s="107" t="s">
        <v>153</v>
      </c>
      <c r="B23" s="3"/>
      <c r="C23" s="3"/>
      <c r="D23" s="32">
        <f t="shared" si="0"/>
        <v>6220.7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620">
        <v>167.1</v>
      </c>
      <c r="U23" s="622"/>
      <c r="V23" s="617"/>
      <c r="W23" s="618"/>
      <c r="X23" s="619"/>
      <c r="Y23" s="617"/>
    </row>
    <row r="24" spans="1:25" ht="15.75">
      <c r="A24" s="285" t="s">
        <v>1665</v>
      </c>
      <c r="B24" s="3"/>
      <c r="C24" s="3"/>
      <c r="D24" s="32">
        <f t="shared" si="0"/>
        <v>3848.9999999999995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620">
        <v>322.2</v>
      </c>
      <c r="U24" s="616"/>
      <c r="V24" s="617"/>
      <c r="W24" s="618"/>
      <c r="X24" s="619"/>
      <c r="Y24" s="617"/>
    </row>
    <row r="25" spans="1:25" ht="15.75">
      <c r="A25" s="284" t="s">
        <v>3618</v>
      </c>
      <c r="B25" s="3"/>
      <c r="C25" s="3"/>
      <c r="D25" s="32">
        <f t="shared" si="0"/>
        <v>4930.4500000000007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620">
        <v>115.6</v>
      </c>
      <c r="U25" s="621"/>
      <c r="V25" s="617"/>
      <c r="W25" s="618"/>
      <c r="X25" s="619"/>
      <c r="Y25" s="617"/>
    </row>
    <row r="26" spans="1:25" ht="15.75">
      <c r="A26" s="107" t="s">
        <v>2212</v>
      </c>
      <c r="B26" s="3"/>
      <c r="C26" s="3"/>
      <c r="D26" s="32">
        <f t="shared" si="0"/>
        <v>5641.2999999999993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620">
        <v>55.199999999999989</v>
      </c>
      <c r="U26" s="622"/>
      <c r="V26" s="617"/>
      <c r="W26" s="618"/>
      <c r="X26" s="619"/>
      <c r="Y26" s="617"/>
    </row>
    <row r="27" spans="1:25" ht="15.75">
      <c r="A27" s="284" t="s">
        <v>3619</v>
      </c>
      <c r="B27" s="3"/>
      <c r="C27" s="3"/>
      <c r="D27" s="32">
        <f t="shared" si="0"/>
        <v>5592.7500000000009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620">
        <v>241.6</v>
      </c>
      <c r="U27" s="621"/>
      <c r="V27" s="617"/>
      <c r="W27" s="618"/>
      <c r="X27" s="619"/>
      <c r="Y27" s="617"/>
    </row>
    <row r="28" spans="1:25" ht="15.75">
      <c r="A28" s="107" t="s">
        <v>2720</v>
      </c>
      <c r="B28" s="3"/>
      <c r="C28" s="3"/>
      <c r="D28" s="32">
        <f t="shared" si="0"/>
        <v>5438.1500000000005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620">
        <v>329.1</v>
      </c>
      <c r="U28" s="622"/>
      <c r="V28" s="617"/>
      <c r="W28" s="618"/>
      <c r="X28" s="619"/>
      <c r="Y28" s="617"/>
    </row>
    <row r="29" spans="1:25" ht="15.75">
      <c r="A29" s="285" t="s">
        <v>1661</v>
      </c>
      <c r="B29" s="3"/>
      <c r="C29" s="3"/>
      <c r="D29" s="32">
        <f t="shared" si="0"/>
        <v>3873.3000000000006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620">
        <v>270.89999999999998</v>
      </c>
      <c r="U29" s="616"/>
      <c r="V29" s="617"/>
      <c r="W29" s="618"/>
      <c r="X29" s="619"/>
      <c r="Y29" s="617"/>
    </row>
    <row r="30" spans="1:25" ht="15.75">
      <c r="A30" s="285" t="s">
        <v>11</v>
      </c>
      <c r="B30" s="3"/>
      <c r="C30" s="3"/>
      <c r="D30" s="32">
        <f t="shared" si="0"/>
        <v>4178.7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620">
        <v>342.09999999999997</v>
      </c>
      <c r="U30" s="616"/>
      <c r="V30" s="617"/>
      <c r="W30" s="618"/>
      <c r="X30" s="619"/>
      <c r="Y30" s="617"/>
    </row>
    <row r="31" spans="1:25" ht="15.75">
      <c r="A31" s="107" t="s">
        <v>2197</v>
      </c>
      <c r="B31" s="3"/>
      <c r="C31" s="3"/>
      <c r="D31" s="32">
        <f t="shared" si="0"/>
        <v>5399.55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620">
        <v>109.8</v>
      </c>
      <c r="U31" s="622"/>
      <c r="V31" s="617"/>
      <c r="W31" s="618"/>
      <c r="X31" s="619"/>
      <c r="Y31" s="617"/>
    </row>
    <row r="32" spans="1:25" ht="15.75">
      <c r="A32" s="285" t="s">
        <v>1666</v>
      </c>
      <c r="B32" s="3"/>
      <c r="C32" s="3"/>
      <c r="D32" s="32">
        <f t="shared" si="0"/>
        <v>6521.7999999999993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620">
        <v>268.7</v>
      </c>
      <c r="U32" s="616"/>
      <c r="V32" s="617"/>
      <c r="W32" s="618"/>
      <c r="X32" s="619"/>
      <c r="Y32" s="617"/>
    </row>
    <row r="33" spans="1:25" ht="15.75">
      <c r="A33" s="106" t="s">
        <v>1344</v>
      </c>
      <c r="B33" s="3"/>
      <c r="C33" s="3"/>
      <c r="D33" s="32">
        <f t="shared" si="0"/>
        <v>4541.8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620">
        <v>239.79999999999995</v>
      </c>
      <c r="U33" s="502"/>
      <c r="V33" s="617"/>
      <c r="W33" s="618"/>
      <c r="X33" s="619"/>
      <c r="Y33" s="617"/>
    </row>
    <row r="34" spans="1:25" ht="15.75">
      <c r="A34" s="107" t="s">
        <v>633</v>
      </c>
      <c r="B34" s="3"/>
      <c r="C34" s="3"/>
      <c r="D34" s="32">
        <f t="shared" si="0"/>
        <v>4842.1500000000005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620">
        <v>99</v>
      </c>
      <c r="U34" s="622"/>
      <c r="V34" s="617"/>
      <c r="W34" s="618"/>
      <c r="X34" s="619"/>
      <c r="Y34" s="617"/>
    </row>
    <row r="35" spans="1:25" ht="15.75">
      <c r="A35" s="285" t="s">
        <v>1658</v>
      </c>
      <c r="B35" s="3"/>
      <c r="C35" s="3"/>
      <c r="D35" s="32">
        <f t="shared" si="0"/>
        <v>4715.1499999999996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620">
        <v>101.9</v>
      </c>
      <c r="U35" s="616"/>
      <c r="V35" s="617"/>
      <c r="W35" s="618"/>
      <c r="X35" s="619"/>
      <c r="Y35" s="617"/>
    </row>
    <row r="36" spans="1:25" ht="15.75">
      <c r="A36" s="107" t="s">
        <v>2716</v>
      </c>
      <c r="B36" s="3"/>
      <c r="C36" s="3"/>
      <c r="D36" s="32">
        <f t="shared" si="0"/>
        <v>5094.8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620">
        <v>399.20000000000005</v>
      </c>
      <c r="U36" s="622"/>
      <c r="V36" s="617"/>
      <c r="W36" s="618"/>
      <c r="X36" s="619"/>
      <c r="Y36" s="617"/>
    </row>
    <row r="37" spans="1:25" ht="15.75">
      <c r="A37" s="284" t="s">
        <v>3620</v>
      </c>
      <c r="B37" s="3"/>
      <c r="C37" s="3"/>
      <c r="D37" s="32">
        <f t="shared" si="0"/>
        <v>4523.8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620">
        <v>413</v>
      </c>
      <c r="U37" s="621"/>
      <c r="V37" s="617"/>
      <c r="W37" s="618"/>
      <c r="X37" s="619"/>
      <c r="Y37" s="617"/>
    </row>
    <row r="38" spans="1:25" ht="15.75">
      <c r="A38" s="107" t="s">
        <v>687</v>
      </c>
      <c r="B38" s="3"/>
      <c r="C38" s="3"/>
      <c r="D38" s="32">
        <f t="shared" si="0"/>
        <v>5330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620">
        <v>303.90000000000003</v>
      </c>
      <c r="U38" s="622"/>
      <c r="V38" s="617"/>
      <c r="W38" s="618"/>
      <c r="X38" s="619"/>
      <c r="Y38" s="617"/>
    </row>
    <row r="39" spans="1:25" ht="15.75">
      <c r="A39" s="107" t="s">
        <v>639</v>
      </c>
      <c r="B39" s="3"/>
      <c r="C39" s="3"/>
      <c r="D39" s="32">
        <f t="shared" si="0"/>
        <v>3798.7999999999997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620">
        <v>258.40000000000003</v>
      </c>
      <c r="U39" s="622"/>
      <c r="V39" s="617"/>
      <c r="W39" s="618"/>
      <c r="X39" s="619"/>
      <c r="Y39" s="617"/>
    </row>
    <row r="40" spans="1:25" ht="15.75">
      <c r="A40" s="284" t="s">
        <v>3649</v>
      </c>
      <c r="B40" s="3"/>
      <c r="C40" s="3"/>
      <c r="D40" s="32">
        <f t="shared" si="0"/>
        <v>5418.4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620">
        <v>339.40000000000003</v>
      </c>
      <c r="U40" s="621"/>
      <c r="V40" s="617"/>
      <c r="W40" s="618"/>
      <c r="X40" s="619"/>
      <c r="Y40" s="617"/>
    </row>
    <row r="41" spans="1:25" ht="15.75">
      <c r="A41" s="285" t="s">
        <v>15</v>
      </c>
      <c r="B41" s="3"/>
      <c r="C41" s="3"/>
      <c r="D41" s="32">
        <f t="shared" si="0"/>
        <v>4834.5999999999995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620">
        <v>261.5</v>
      </c>
      <c r="U41" s="616"/>
      <c r="V41" s="617"/>
      <c r="W41" s="618"/>
      <c r="X41" s="619"/>
      <c r="Y41" s="617"/>
    </row>
    <row r="42" spans="1:25" ht="15.75">
      <c r="A42" s="107" t="s">
        <v>2725</v>
      </c>
      <c r="B42" s="3"/>
      <c r="C42" s="3"/>
      <c r="D42" s="32">
        <f t="shared" si="0"/>
        <v>5345.9500000000007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620">
        <v>56.8</v>
      </c>
      <c r="U42" s="622"/>
      <c r="V42" s="617"/>
      <c r="W42" s="618"/>
      <c r="X42" s="619"/>
      <c r="Y42" s="617"/>
    </row>
    <row r="43" spans="1:25" ht="15.75">
      <c r="A43" s="284" t="s">
        <v>3621</v>
      </c>
      <c r="B43" s="3"/>
      <c r="C43" s="3"/>
      <c r="D43" s="32">
        <f t="shared" si="0"/>
        <v>4315.3999999999996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620">
        <v>356.3</v>
      </c>
      <c r="U43" s="621"/>
      <c r="V43" s="617"/>
      <c r="W43" s="618"/>
      <c r="X43" s="619"/>
      <c r="Y43" s="617"/>
    </row>
    <row r="44" spans="1:25" ht="15.75">
      <c r="A44" s="107" t="s">
        <v>2216</v>
      </c>
      <c r="B44" s="3"/>
      <c r="C44" s="3"/>
      <c r="D44" s="32">
        <f t="shared" si="0"/>
        <v>6210.85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620">
        <v>329.1</v>
      </c>
      <c r="U44" s="622"/>
      <c r="V44" s="617"/>
      <c r="W44" s="618"/>
      <c r="X44" s="619"/>
      <c r="Y44" s="617"/>
    </row>
    <row r="45" spans="1:25" ht="15.75">
      <c r="A45" s="284" t="s">
        <v>3622</v>
      </c>
      <c r="B45" s="3"/>
      <c r="C45" s="3"/>
      <c r="D45" s="32">
        <f t="shared" si="0"/>
        <v>5251.5500000000011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620">
        <v>175.1</v>
      </c>
      <c r="U45" s="621"/>
      <c r="V45" s="617"/>
      <c r="W45" s="618"/>
      <c r="X45" s="619"/>
      <c r="Y45" s="617"/>
    </row>
    <row r="46" spans="1:25" ht="15.75">
      <c r="A46" s="285" t="s">
        <v>1654</v>
      </c>
      <c r="B46" s="3"/>
      <c r="C46" s="3"/>
      <c r="D46" s="32">
        <f t="shared" si="0"/>
        <v>3142.3500000000004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620">
        <v>234.2</v>
      </c>
      <c r="U46" s="616"/>
      <c r="V46" s="617"/>
      <c r="W46" s="618"/>
      <c r="X46" s="619"/>
      <c r="Y46" s="617"/>
    </row>
    <row r="47" spans="1:25" ht="15.75">
      <c r="A47" s="285" t="s">
        <v>17</v>
      </c>
      <c r="B47" s="3"/>
      <c r="C47" s="3"/>
      <c r="D47" s="32">
        <f t="shared" si="0"/>
        <v>4959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620">
        <v>458.7</v>
      </c>
      <c r="U47" s="616"/>
      <c r="V47" s="617"/>
      <c r="W47" s="618"/>
      <c r="X47" s="619"/>
      <c r="Y47" s="617"/>
    </row>
    <row r="48" spans="1:25" ht="15.75">
      <c r="A48" s="284" t="s">
        <v>3623</v>
      </c>
      <c r="B48" s="3"/>
      <c r="C48" s="3"/>
      <c r="D48" s="32">
        <f t="shared" si="0"/>
        <v>4909.8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620">
        <v>276.7</v>
      </c>
      <c r="U48" s="621"/>
      <c r="V48" s="617"/>
      <c r="W48" s="618"/>
      <c r="X48" s="619"/>
      <c r="Y48" s="617"/>
    </row>
    <row r="49" spans="1:25" ht="15.75">
      <c r="A49" s="107" t="s">
        <v>162</v>
      </c>
      <c r="B49" s="3"/>
      <c r="C49" s="3"/>
      <c r="D49" s="32">
        <f t="shared" si="0"/>
        <v>4083.2000000000003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620">
        <v>52.8</v>
      </c>
      <c r="U49" s="622"/>
      <c r="V49" s="617"/>
      <c r="W49" s="618"/>
      <c r="X49" s="619"/>
      <c r="Y49" s="617"/>
    </row>
    <row r="50" spans="1:25" ht="15.75">
      <c r="A50" s="107" t="s">
        <v>2201</v>
      </c>
      <c r="B50" s="3"/>
      <c r="C50" s="3"/>
      <c r="D50" s="32">
        <f t="shared" si="0"/>
        <v>5264.4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620">
        <v>135.5</v>
      </c>
      <c r="U50" s="622"/>
      <c r="V50" s="617"/>
      <c r="W50" s="618"/>
      <c r="X50" s="619"/>
      <c r="Y50" s="617"/>
    </row>
    <row r="51" spans="1:25" ht="15.75">
      <c r="A51" s="284" t="s">
        <v>3624</v>
      </c>
      <c r="B51" s="3"/>
      <c r="C51" s="3"/>
      <c r="D51" s="32">
        <f t="shared" si="0"/>
        <v>6781.4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620">
        <v>217.8</v>
      </c>
      <c r="U51" s="621"/>
      <c r="V51" s="617"/>
      <c r="W51" s="618"/>
      <c r="X51" s="619"/>
      <c r="Y51" s="617"/>
    </row>
    <row r="52" spans="1:25" ht="15.75">
      <c r="A52" s="107" t="s">
        <v>2719</v>
      </c>
      <c r="B52" s="3"/>
      <c r="C52" s="3"/>
      <c r="D52" s="32">
        <f t="shared" si="0"/>
        <v>5164.3999999999987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620">
        <v>416.90000000000003</v>
      </c>
      <c r="U52" s="622"/>
      <c r="V52" s="617"/>
      <c r="W52" s="618"/>
      <c r="X52" s="619"/>
      <c r="Y52" s="617"/>
    </row>
    <row r="53" spans="1:25" ht="15.75">
      <c r="A53" s="107" t="s">
        <v>2220</v>
      </c>
      <c r="B53" s="3"/>
      <c r="C53" s="3"/>
      <c r="D53" s="32">
        <f t="shared" si="0"/>
        <v>5386.8000000000011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620">
        <v>120</v>
      </c>
      <c r="U53" s="622"/>
      <c r="V53" s="617"/>
      <c r="W53" s="618"/>
      <c r="X53" s="619"/>
      <c r="Y53" s="617"/>
    </row>
    <row r="54" spans="1:25" ht="15.75">
      <c r="A54" s="107" t="s">
        <v>2711</v>
      </c>
      <c r="B54" s="3"/>
      <c r="C54" s="3"/>
      <c r="D54" s="32">
        <f t="shared" si="0"/>
        <v>5418.8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620">
        <v>11</v>
      </c>
      <c r="U54" s="622"/>
      <c r="V54" s="617"/>
      <c r="W54" s="618"/>
      <c r="X54" s="619"/>
      <c r="Y54" s="617"/>
    </row>
    <row r="55" spans="1:25" ht="15.75">
      <c r="A55" s="284" t="s">
        <v>3625</v>
      </c>
      <c r="B55" s="3"/>
      <c r="C55" s="3"/>
      <c r="D55" s="32">
        <f t="shared" si="0"/>
        <v>5425.45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620">
        <v>198.9</v>
      </c>
      <c r="U55" s="621"/>
      <c r="V55" s="617"/>
      <c r="W55" s="618"/>
      <c r="X55" s="619"/>
      <c r="Y55" s="617"/>
    </row>
    <row r="56" spans="1:25" ht="15.75">
      <c r="A56" s="107" t="s">
        <v>2200</v>
      </c>
      <c r="B56" s="3"/>
      <c r="C56" s="3"/>
      <c r="D56" s="32">
        <f t="shared" si="0"/>
        <v>5522.1499999999987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620">
        <v>109.9</v>
      </c>
      <c r="U56" s="622"/>
      <c r="V56" s="617"/>
      <c r="W56" s="618"/>
      <c r="X56" s="619"/>
      <c r="Y56" s="617"/>
    </row>
    <row r="57" spans="1:25" ht="15.75">
      <c r="A57" s="284" t="s">
        <v>3626</v>
      </c>
      <c r="B57" s="3"/>
      <c r="C57" s="3"/>
      <c r="D57" s="32">
        <f t="shared" si="0"/>
        <v>5051.4499999999989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620">
        <v>181.2</v>
      </c>
      <c r="U57" s="621"/>
      <c r="V57" s="617"/>
      <c r="W57" s="618"/>
      <c r="X57" s="619"/>
      <c r="Y57" s="617"/>
    </row>
    <row r="58" spans="1:25" ht="15.75">
      <c r="A58" s="107" t="s">
        <v>2733</v>
      </c>
      <c r="B58" s="3"/>
      <c r="C58" s="3"/>
      <c r="D58" s="32">
        <f t="shared" si="0"/>
        <v>5208.4000000000005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620">
        <v>287.8</v>
      </c>
      <c r="U58" s="622"/>
      <c r="V58" s="617"/>
      <c r="W58" s="618"/>
      <c r="X58" s="619"/>
      <c r="Y58" s="617"/>
    </row>
    <row r="59" spans="1:25" ht="15.75">
      <c r="A59" s="107" t="s">
        <v>704</v>
      </c>
      <c r="B59" s="3"/>
      <c r="C59" s="3"/>
      <c r="D59" s="32">
        <f t="shared" si="0"/>
        <v>5134.1000000000004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620">
        <v>509.6</v>
      </c>
      <c r="U59" s="622"/>
      <c r="V59" s="617"/>
      <c r="W59" s="618"/>
      <c r="X59" s="619"/>
      <c r="Y59" s="617"/>
    </row>
    <row r="60" spans="1:25" ht="15.75">
      <c r="A60" s="107" t="s">
        <v>2732</v>
      </c>
      <c r="B60" s="3"/>
      <c r="C60" s="3"/>
      <c r="D60" s="32">
        <f t="shared" si="0"/>
        <v>4967.3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620">
        <v>282.2</v>
      </c>
      <c r="U60" s="622"/>
      <c r="V60" s="617"/>
      <c r="W60" s="618"/>
      <c r="X60" s="619"/>
      <c r="Y60" s="617"/>
    </row>
    <row r="61" spans="1:25" ht="15.75">
      <c r="A61" s="285" t="s">
        <v>2325</v>
      </c>
      <c r="B61" s="3"/>
      <c r="C61" s="3"/>
      <c r="D61" s="32">
        <f t="shared" si="0"/>
        <v>5502.5999999999995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620">
        <v>456</v>
      </c>
      <c r="U61" s="616"/>
      <c r="V61" s="617"/>
      <c r="W61" s="618"/>
      <c r="X61" s="619"/>
      <c r="Y61" s="617"/>
    </row>
    <row r="62" spans="1:25" ht="15.75">
      <c r="A62" s="107" t="s">
        <v>3627</v>
      </c>
      <c r="B62" s="3"/>
      <c r="C62" s="3"/>
      <c r="D62" s="32">
        <f t="shared" si="0"/>
        <v>5148.8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620">
        <v>225.2</v>
      </c>
      <c r="U62" s="622"/>
      <c r="V62" s="617"/>
      <c r="W62" s="618"/>
      <c r="X62" s="619"/>
      <c r="Y62" s="617"/>
    </row>
    <row r="63" spans="1:25" ht="15.75">
      <c r="A63" s="107" t="s">
        <v>2715</v>
      </c>
      <c r="B63" s="3"/>
      <c r="C63" s="3"/>
      <c r="D63" s="32">
        <f t="shared" si="0"/>
        <v>4995.5000000000009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620">
        <v>450</v>
      </c>
      <c r="U63" s="622"/>
      <c r="V63" s="617"/>
      <c r="W63" s="618"/>
      <c r="X63" s="619"/>
      <c r="Y63" s="617"/>
    </row>
    <row r="64" spans="1:25" ht="15.75">
      <c r="A64" s="107" t="s">
        <v>700</v>
      </c>
      <c r="B64" s="3"/>
      <c r="C64" s="3"/>
      <c r="D64" s="32">
        <f t="shared" si="0"/>
        <v>6103.0000000000009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620">
        <v>202.5</v>
      </c>
      <c r="U64" s="622"/>
      <c r="V64" s="617"/>
      <c r="W64" s="618"/>
      <c r="X64" s="619"/>
      <c r="Y64" s="617"/>
    </row>
    <row r="65" spans="1:25" ht="15.75">
      <c r="A65" s="284" t="s">
        <v>21</v>
      </c>
      <c r="B65" s="3"/>
      <c r="C65" s="3"/>
      <c r="D65" s="32">
        <f t="shared" si="0"/>
        <v>5327.9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620">
        <v>513.50000000000011</v>
      </c>
      <c r="U65" s="621"/>
      <c r="V65" s="617"/>
      <c r="W65" s="618"/>
      <c r="X65" s="619"/>
      <c r="Y65" s="617"/>
    </row>
    <row r="66" spans="1:25" ht="15.75">
      <c r="A66" s="107" t="s">
        <v>141</v>
      </c>
      <c r="B66" s="3"/>
      <c r="C66" s="3"/>
      <c r="D66" s="32">
        <f t="shared" si="0"/>
        <v>4458.5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620">
        <v>427.3</v>
      </c>
      <c r="U66" s="622"/>
      <c r="V66" s="617"/>
      <c r="W66" s="618"/>
      <c r="X66" s="619"/>
      <c r="Y66" s="617"/>
    </row>
    <row r="67" spans="1:25" ht="15.75">
      <c r="A67" s="107" t="s">
        <v>2193</v>
      </c>
      <c r="B67" s="3"/>
      <c r="C67" s="3"/>
      <c r="D67" s="32">
        <f t="shared" si="0"/>
        <v>2263.2000000000003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620">
        <v>172.8</v>
      </c>
      <c r="U67" s="622"/>
      <c r="V67" s="617"/>
      <c r="W67" s="618"/>
      <c r="X67" s="619"/>
      <c r="Y67" s="617"/>
    </row>
    <row r="68" spans="1:25" ht="15.75">
      <c r="A68" s="285" t="s">
        <v>1667</v>
      </c>
      <c r="B68" s="3"/>
      <c r="C68" s="3"/>
      <c r="D68" s="32">
        <f t="shared" si="0"/>
        <v>3813.9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620">
        <v>324.10000000000002</v>
      </c>
      <c r="U68" s="616"/>
      <c r="V68" s="617"/>
      <c r="W68" s="618"/>
      <c r="X68" s="619"/>
      <c r="Y68" s="617"/>
    </row>
    <row r="69" spans="1:25" ht="15.75">
      <c r="A69" s="284" t="s">
        <v>3628</v>
      </c>
      <c r="B69" s="3"/>
      <c r="C69" s="3"/>
      <c r="D69" s="32">
        <f t="shared" si="0"/>
        <v>5324.4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620">
        <v>181</v>
      </c>
      <c r="U69" s="621"/>
      <c r="V69" s="617"/>
      <c r="W69" s="618"/>
      <c r="X69" s="619"/>
      <c r="Y69" s="617"/>
    </row>
    <row r="70" spans="1:25" ht="15.75">
      <c r="A70" s="107" t="s">
        <v>2726</v>
      </c>
      <c r="B70" s="3"/>
      <c r="C70" s="3"/>
      <c r="D70" s="32">
        <f t="shared" ref="D70:D133" si="1">SUM(E70:DZ70)</f>
        <v>4514.95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620">
        <v>474.8</v>
      </c>
      <c r="U70" s="622"/>
      <c r="V70" s="617"/>
      <c r="W70" s="618"/>
      <c r="X70" s="619"/>
      <c r="Y70" s="617"/>
    </row>
    <row r="71" spans="1:25" ht="15.75">
      <c r="A71" s="107" t="s">
        <v>2203</v>
      </c>
      <c r="B71" s="3"/>
      <c r="C71" s="3"/>
      <c r="D71" s="32">
        <f t="shared" si="1"/>
        <v>4887.6000000000004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620">
        <v>312.70000000000005</v>
      </c>
      <c r="U71" s="622"/>
      <c r="V71" s="617"/>
      <c r="W71" s="618"/>
      <c r="X71" s="619"/>
      <c r="Y71" s="617"/>
    </row>
    <row r="72" spans="1:25" ht="15.75">
      <c r="A72" s="285" t="s">
        <v>1668</v>
      </c>
      <c r="B72" s="3"/>
      <c r="C72" s="3"/>
      <c r="D72" s="32">
        <f t="shared" si="1"/>
        <v>4897.6499999999996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620">
        <v>250.25</v>
      </c>
      <c r="U72" s="616"/>
      <c r="V72" s="617"/>
      <c r="W72" s="618"/>
      <c r="X72" s="619"/>
      <c r="Y72" s="617"/>
    </row>
    <row r="73" spans="1:25" ht="15.75">
      <c r="A73" s="284" t="s">
        <v>3629</v>
      </c>
      <c r="B73" s="3"/>
      <c r="C73" s="3"/>
      <c r="D73" s="32">
        <f t="shared" si="1"/>
        <v>6776.25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620">
        <v>447.5</v>
      </c>
      <c r="U73" s="621"/>
      <c r="V73" s="617"/>
      <c r="W73" s="618"/>
      <c r="X73" s="619"/>
      <c r="Y73" s="617"/>
    </row>
    <row r="74" spans="1:25" ht="15.75">
      <c r="A74" s="284" t="s">
        <v>3630</v>
      </c>
      <c r="B74" s="3"/>
      <c r="C74" s="3"/>
      <c r="D74" s="32">
        <f t="shared" si="1"/>
        <v>5106.6499999999987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620">
        <v>231.4</v>
      </c>
      <c r="U74" s="621"/>
      <c r="V74" s="617"/>
      <c r="W74" s="618"/>
      <c r="X74" s="619"/>
      <c r="Y74" s="617"/>
    </row>
    <row r="75" spans="1:25" ht="15.75">
      <c r="A75" s="107" t="s">
        <v>667</v>
      </c>
      <c r="B75" s="3"/>
      <c r="C75" s="3"/>
      <c r="D75" s="32">
        <f t="shared" si="1"/>
        <v>5684.55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620">
        <v>319.10000000000002</v>
      </c>
      <c r="U75" s="622"/>
      <c r="V75" s="617"/>
      <c r="W75" s="618"/>
      <c r="X75" s="619"/>
      <c r="Y75" s="617"/>
    </row>
    <row r="76" spans="1:25" ht="15.75">
      <c r="A76" s="107" t="s">
        <v>2202</v>
      </c>
      <c r="B76" s="3"/>
      <c r="C76" s="3"/>
      <c r="D76" s="32">
        <f t="shared" si="1"/>
        <v>4865.5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620">
        <v>377.4</v>
      </c>
      <c r="U76" s="622"/>
      <c r="V76" s="617"/>
      <c r="W76" s="618"/>
      <c r="X76" s="619"/>
      <c r="Y76" s="617"/>
    </row>
    <row r="77" spans="1:25" ht="15.75">
      <c r="A77" s="107" t="s">
        <v>2209</v>
      </c>
      <c r="B77" s="3"/>
      <c r="C77" s="3"/>
      <c r="D77" s="32">
        <f t="shared" si="1"/>
        <v>5593.45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620">
        <v>259.8</v>
      </c>
      <c r="U77" s="622"/>
      <c r="V77" s="617"/>
      <c r="W77" s="618"/>
      <c r="X77" s="619"/>
      <c r="Y77" s="617"/>
    </row>
    <row r="78" spans="1:25" ht="15.75">
      <c r="A78" s="107" t="s">
        <v>668</v>
      </c>
      <c r="B78" s="3"/>
      <c r="C78" s="3"/>
      <c r="D78" s="32">
        <f t="shared" si="1"/>
        <v>6060.5499999999993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620">
        <v>92.399999999999991</v>
      </c>
      <c r="U78" s="622"/>
      <c r="V78" s="617"/>
      <c r="W78" s="618"/>
      <c r="X78" s="619"/>
      <c r="Y78" s="617"/>
    </row>
    <row r="79" spans="1:25" ht="15.75">
      <c r="A79" s="107" t="s">
        <v>3631</v>
      </c>
      <c r="B79" s="3"/>
      <c r="C79" s="3"/>
      <c r="D79" s="32">
        <f t="shared" si="1"/>
        <v>6163.9000000000015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620">
        <v>178.3</v>
      </c>
      <c r="U79" s="622"/>
      <c r="V79" s="617"/>
      <c r="W79" s="618"/>
      <c r="X79" s="619"/>
      <c r="Y79" s="617"/>
    </row>
    <row r="80" spans="1:25" ht="15.75">
      <c r="A80" s="285" t="s">
        <v>23</v>
      </c>
      <c r="B80" s="3"/>
      <c r="C80" s="3"/>
      <c r="D80" s="32">
        <f t="shared" si="1"/>
        <v>4570.3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620">
        <v>180.4</v>
      </c>
      <c r="U80" s="616"/>
      <c r="V80" s="617"/>
      <c r="W80" s="618"/>
      <c r="X80" s="619"/>
      <c r="Y80" s="617"/>
    </row>
    <row r="81" spans="1:25" ht="15.75">
      <c r="A81" s="285" t="s">
        <v>25</v>
      </c>
      <c r="B81" s="3"/>
      <c r="C81" s="3"/>
      <c r="D81" s="32">
        <f t="shared" si="1"/>
        <v>5048.9000000000005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620">
        <v>481.09999999999997</v>
      </c>
      <c r="U81" s="616"/>
      <c r="V81" s="617"/>
      <c r="W81" s="618"/>
      <c r="X81" s="619"/>
      <c r="Y81" s="617"/>
    </row>
    <row r="82" spans="1:25" ht="15.75">
      <c r="A82" s="107" t="s">
        <v>2712</v>
      </c>
      <c r="B82" s="3"/>
      <c r="C82" s="3"/>
      <c r="D82" s="32">
        <f t="shared" si="1"/>
        <v>5469.3499999999995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620">
        <v>213.8</v>
      </c>
      <c r="U82" s="622"/>
      <c r="V82" s="617"/>
      <c r="W82" s="618"/>
      <c r="X82" s="619"/>
      <c r="Y82" s="617"/>
    </row>
    <row r="83" spans="1:25" ht="15.75">
      <c r="A83" s="106" t="s">
        <v>1343</v>
      </c>
      <c r="B83" s="3"/>
      <c r="C83" s="3"/>
      <c r="D83" s="32">
        <f t="shared" si="1"/>
        <v>5024.2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620">
        <v>125</v>
      </c>
      <c r="U83" s="502"/>
      <c r="V83" s="617"/>
      <c r="W83" s="618"/>
      <c r="X83" s="619"/>
      <c r="Y83" s="617"/>
    </row>
    <row r="84" spans="1:25" ht="15.75">
      <c r="A84" s="106" t="s">
        <v>1345</v>
      </c>
      <c r="B84" s="3"/>
      <c r="C84" s="3"/>
      <c r="D84" s="32">
        <f t="shared" si="1"/>
        <v>6359.75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620">
        <v>294.5</v>
      </c>
      <c r="U84" s="502"/>
      <c r="V84" s="617"/>
      <c r="W84" s="618"/>
      <c r="X84" s="619"/>
      <c r="Y84" s="617"/>
    </row>
    <row r="85" spans="1:25" ht="15.75">
      <c r="A85" s="107" t="s">
        <v>2713</v>
      </c>
      <c r="B85" s="3"/>
      <c r="C85" s="3"/>
      <c r="D85" s="32">
        <f t="shared" si="1"/>
        <v>5168.25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620">
        <v>514.70000000000005</v>
      </c>
      <c r="U85" s="622"/>
      <c r="V85" s="617"/>
      <c r="W85" s="618"/>
      <c r="X85" s="619"/>
      <c r="Y85" s="617"/>
    </row>
    <row r="86" spans="1:25" ht="15.75">
      <c r="A86" s="284" t="s">
        <v>3632</v>
      </c>
      <c r="B86" s="3"/>
      <c r="C86" s="3"/>
      <c r="D86" s="32">
        <f t="shared" si="1"/>
        <v>5313.25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620">
        <v>357.8</v>
      </c>
      <c r="U86" s="621"/>
      <c r="V86" s="617"/>
      <c r="W86" s="618"/>
      <c r="X86" s="619"/>
      <c r="Y86" s="617"/>
    </row>
    <row r="87" spans="1:25" ht="15.75">
      <c r="A87" s="284" t="s">
        <v>3633</v>
      </c>
      <c r="B87" s="3"/>
      <c r="C87" s="3"/>
      <c r="D87" s="32">
        <f t="shared" si="1"/>
        <v>6420.7500000000018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620">
        <v>282.60000000000002</v>
      </c>
      <c r="U87" s="621"/>
      <c r="V87" s="617"/>
      <c r="W87" s="618"/>
      <c r="X87" s="619"/>
      <c r="Y87" s="617"/>
    </row>
    <row r="88" spans="1:25" ht="15.75">
      <c r="A88" s="107" t="s">
        <v>2198</v>
      </c>
      <c r="B88" s="3"/>
      <c r="C88" s="3"/>
      <c r="D88" s="32">
        <f t="shared" si="1"/>
        <v>3141.85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620">
        <v>164.5</v>
      </c>
      <c r="U88" s="622"/>
      <c r="V88" s="617"/>
      <c r="W88" s="618"/>
      <c r="X88" s="619"/>
      <c r="Y88" s="617"/>
    </row>
    <row r="89" spans="1:25" ht="15.75">
      <c r="A89" s="107" t="s">
        <v>651</v>
      </c>
      <c r="B89" s="3"/>
      <c r="C89" s="3"/>
      <c r="D89" s="32">
        <f t="shared" si="1"/>
        <v>5335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620">
        <v>186.60000000000002</v>
      </c>
      <c r="U89" s="622"/>
      <c r="V89" s="617"/>
      <c r="W89" s="618"/>
      <c r="X89" s="619"/>
      <c r="Y89" s="617"/>
    </row>
    <row r="90" spans="1:25" ht="15.75">
      <c r="A90" s="107" t="s">
        <v>682</v>
      </c>
      <c r="B90" s="3"/>
      <c r="C90" s="3"/>
      <c r="D90" s="32">
        <f t="shared" si="1"/>
        <v>4547.6999999999989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620">
        <v>321.7</v>
      </c>
      <c r="U90" s="622"/>
      <c r="V90" s="617"/>
      <c r="W90" s="618"/>
      <c r="X90" s="619"/>
      <c r="Y90" s="617"/>
    </row>
    <row r="91" spans="1:25" ht="15.75">
      <c r="A91" s="107" t="s">
        <v>2708</v>
      </c>
      <c r="B91" s="3"/>
      <c r="C91" s="3"/>
      <c r="D91" s="32">
        <f t="shared" si="1"/>
        <v>4698.3499999999995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620">
        <v>157.9</v>
      </c>
      <c r="U91" s="622"/>
      <c r="V91" s="617"/>
      <c r="W91" s="618"/>
      <c r="X91" s="619"/>
      <c r="Y91" s="617"/>
    </row>
    <row r="92" spans="1:25" ht="15.75">
      <c r="A92" s="107" t="s">
        <v>2734</v>
      </c>
      <c r="B92" s="3"/>
      <c r="C92" s="3"/>
      <c r="D92" s="32">
        <f t="shared" si="1"/>
        <v>5772.5999999999995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620">
        <v>172</v>
      </c>
      <c r="U92" s="622"/>
      <c r="V92" s="617"/>
      <c r="W92" s="618"/>
      <c r="X92" s="619"/>
      <c r="Y92" s="617"/>
    </row>
    <row r="93" spans="1:25" ht="15.75">
      <c r="A93" s="284" t="s">
        <v>3634</v>
      </c>
      <c r="B93" s="3"/>
      <c r="C93" s="3"/>
      <c r="D93" s="32">
        <f t="shared" si="1"/>
        <v>5729.4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620">
        <v>132</v>
      </c>
      <c r="U93" s="621"/>
      <c r="V93" s="617"/>
      <c r="W93" s="618"/>
      <c r="X93" s="619"/>
      <c r="Y93" s="617"/>
    </row>
    <row r="94" spans="1:25" ht="15.75">
      <c r="A94" s="284" t="s">
        <v>3635</v>
      </c>
      <c r="B94" s="3"/>
      <c r="C94" s="3"/>
      <c r="D94" s="32">
        <f t="shared" si="1"/>
        <v>5079.5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620">
        <v>118.9</v>
      </c>
      <c r="U94" s="621"/>
      <c r="V94" s="617"/>
      <c r="W94" s="618"/>
      <c r="X94" s="619"/>
      <c r="Y94" s="617"/>
    </row>
    <row r="95" spans="1:25" ht="15.75">
      <c r="A95" s="107" t="s">
        <v>154</v>
      </c>
      <c r="B95" s="3"/>
      <c r="C95" s="3"/>
      <c r="D95" s="32">
        <f t="shared" si="1"/>
        <v>4953.25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620">
        <v>412.00000000000006</v>
      </c>
      <c r="U95" s="622"/>
      <c r="V95" s="617"/>
      <c r="W95" s="618"/>
      <c r="X95" s="619"/>
      <c r="Y95" s="617"/>
    </row>
    <row r="96" spans="1:25" ht="15.75">
      <c r="A96" s="107" t="s">
        <v>2210</v>
      </c>
      <c r="B96" s="3"/>
      <c r="C96" s="3"/>
      <c r="D96" s="32">
        <f t="shared" si="1"/>
        <v>6295.0999999999995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620">
        <v>370.2</v>
      </c>
      <c r="U96" s="622"/>
      <c r="V96" s="617"/>
      <c r="W96" s="618"/>
      <c r="X96" s="619"/>
      <c r="Y96" s="617"/>
    </row>
    <row r="97" spans="1:25" ht="15.75">
      <c r="A97" s="107" t="s">
        <v>669</v>
      </c>
      <c r="B97" s="3"/>
      <c r="C97" s="3"/>
      <c r="D97" s="32">
        <f t="shared" si="1"/>
        <v>4319.8500000000004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620">
        <v>287.2</v>
      </c>
      <c r="U97" s="622"/>
      <c r="V97" s="617"/>
      <c r="W97" s="618"/>
      <c r="X97" s="619"/>
      <c r="Y97" s="617"/>
    </row>
    <row r="98" spans="1:25" ht="15.75">
      <c r="A98" s="107" t="s">
        <v>2723</v>
      </c>
      <c r="B98" s="3"/>
      <c r="C98" s="3"/>
      <c r="D98" s="32">
        <f t="shared" si="1"/>
        <v>5392.2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620">
        <v>128.6</v>
      </c>
      <c r="U98" s="622"/>
      <c r="V98" s="617"/>
      <c r="W98" s="618"/>
      <c r="X98" s="619"/>
      <c r="Y98" s="617"/>
    </row>
    <row r="99" spans="1:25" ht="15.75">
      <c r="A99" s="284" t="s">
        <v>142</v>
      </c>
      <c r="B99" s="3"/>
      <c r="C99" s="3"/>
      <c r="D99" s="32">
        <f t="shared" si="1"/>
        <v>5694.6999999999989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620">
        <v>355.90000000000003</v>
      </c>
      <c r="U99" s="621"/>
      <c r="V99" s="617"/>
      <c r="W99" s="618"/>
      <c r="X99" s="619"/>
      <c r="Y99" s="617"/>
    </row>
    <row r="100" spans="1:25" ht="15.75">
      <c r="A100" s="106" t="s">
        <v>1349</v>
      </c>
      <c r="B100" s="3"/>
      <c r="C100" s="3"/>
      <c r="D100" s="32">
        <f t="shared" si="1"/>
        <v>5907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620">
        <v>245.7</v>
      </c>
      <c r="U100" s="502"/>
      <c r="V100" s="617"/>
      <c r="W100" s="618"/>
      <c r="X100" s="619"/>
      <c r="Y100" s="617"/>
    </row>
    <row r="101" spans="1:25" ht="15.75">
      <c r="A101" s="107" t="s">
        <v>683</v>
      </c>
      <c r="B101" s="3"/>
      <c r="C101" s="3"/>
      <c r="D101" s="32">
        <f t="shared" si="1"/>
        <v>4380.7999999999993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620">
        <v>308.70000000000005</v>
      </c>
      <c r="U101" s="622"/>
      <c r="V101" s="617"/>
      <c r="W101" s="618"/>
      <c r="X101" s="619"/>
      <c r="Y101" s="617"/>
    </row>
    <row r="102" spans="1:25" ht="15.75">
      <c r="A102" s="107" t="s">
        <v>2724</v>
      </c>
      <c r="B102" s="3"/>
      <c r="C102" s="3"/>
      <c r="D102" s="32">
        <f t="shared" si="1"/>
        <v>6945.8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620">
        <v>357.40000000000003</v>
      </c>
      <c r="U102" s="622"/>
      <c r="V102" s="617"/>
      <c r="W102" s="618"/>
      <c r="X102" s="619"/>
      <c r="Y102" s="617"/>
    </row>
    <row r="103" spans="1:25" ht="15.75">
      <c r="A103" s="284" t="s">
        <v>3636</v>
      </c>
      <c r="B103" s="3"/>
      <c r="C103" s="3"/>
      <c r="D103" s="32">
        <f t="shared" si="1"/>
        <v>5540.7000000000007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620">
        <v>246.8</v>
      </c>
      <c r="U103" s="621"/>
      <c r="V103" s="617"/>
      <c r="W103" s="618"/>
      <c r="X103" s="619"/>
      <c r="Y103" s="617"/>
    </row>
    <row r="104" spans="1:25" ht="15.75">
      <c r="A104" s="285" t="s">
        <v>1690</v>
      </c>
      <c r="B104" s="3"/>
      <c r="C104" s="3"/>
      <c r="D104" s="32">
        <f t="shared" si="1"/>
        <v>4326.8999999999996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620">
        <v>339.40000000000003</v>
      </c>
      <c r="U104" s="616"/>
      <c r="V104" s="617"/>
      <c r="W104" s="618"/>
      <c r="X104" s="619"/>
      <c r="Y104" s="617"/>
    </row>
    <row r="105" spans="1:25" ht="15.75">
      <c r="A105" s="107" t="s">
        <v>654</v>
      </c>
      <c r="B105" s="3"/>
      <c r="C105" s="3"/>
      <c r="D105" s="32">
        <f t="shared" si="1"/>
        <v>5232.2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620">
        <v>479.9</v>
      </c>
      <c r="U105" s="622"/>
      <c r="V105" s="617"/>
      <c r="W105" s="618"/>
      <c r="X105" s="619"/>
      <c r="Y105" s="617"/>
    </row>
    <row r="106" spans="1:25" ht="15.75">
      <c r="A106" s="107" t="s">
        <v>653</v>
      </c>
      <c r="B106" s="3"/>
      <c r="C106" s="3"/>
      <c r="D106" s="32">
        <f t="shared" si="1"/>
        <v>4819.9000000000005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620">
        <v>560.79999999999995</v>
      </c>
      <c r="U106" s="622"/>
      <c r="V106" s="617"/>
      <c r="W106" s="618"/>
      <c r="X106" s="619"/>
      <c r="Y106" s="617"/>
    </row>
    <row r="107" spans="1:25" ht="15.75">
      <c r="A107" s="285" t="s">
        <v>1753</v>
      </c>
      <c r="B107" s="3"/>
      <c r="C107" s="3"/>
      <c r="D107" s="32">
        <f t="shared" si="1"/>
        <v>4176.45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620">
        <v>176.40000000000003</v>
      </c>
      <c r="U107" s="616"/>
      <c r="V107" s="617"/>
      <c r="W107" s="618"/>
      <c r="X107" s="619"/>
      <c r="Y107" s="617"/>
    </row>
    <row r="108" spans="1:25" ht="15.75">
      <c r="A108" s="107" t="s">
        <v>638</v>
      </c>
      <c r="B108" s="3"/>
      <c r="C108" s="3"/>
      <c r="D108" s="32">
        <f t="shared" si="1"/>
        <v>5298.1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620">
        <v>247</v>
      </c>
      <c r="U108" s="622"/>
      <c r="V108" s="617"/>
      <c r="W108" s="618"/>
      <c r="X108" s="619"/>
      <c r="Y108" s="617"/>
    </row>
    <row r="109" spans="1:25" ht="15.75">
      <c r="A109" s="285" t="s">
        <v>1649</v>
      </c>
      <c r="B109" s="3"/>
      <c r="C109" s="3"/>
      <c r="D109" s="32">
        <f t="shared" si="1"/>
        <v>4883.5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620">
        <v>219.5</v>
      </c>
      <c r="U109" s="616"/>
      <c r="V109" s="617"/>
      <c r="W109" s="618"/>
      <c r="X109" s="619"/>
      <c r="Y109" s="617"/>
    </row>
    <row r="110" spans="1:25" ht="15.75">
      <c r="A110" s="107" t="s">
        <v>2714</v>
      </c>
      <c r="B110" s="3"/>
      <c r="C110" s="3"/>
      <c r="D110" s="32">
        <f t="shared" si="1"/>
        <v>4599.5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620">
        <v>130.6</v>
      </c>
      <c r="U110" s="622"/>
      <c r="V110" s="617"/>
      <c r="W110" s="618"/>
      <c r="X110" s="619"/>
      <c r="Y110" s="617"/>
    </row>
    <row r="111" spans="1:25" ht="15.75">
      <c r="A111" s="107" t="s">
        <v>2832</v>
      </c>
      <c r="B111" s="3"/>
      <c r="C111" s="3"/>
      <c r="D111" s="32">
        <f t="shared" si="1"/>
        <v>4682.7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620">
        <v>201.9</v>
      </c>
      <c r="U111" s="622"/>
      <c r="V111" s="617"/>
      <c r="W111" s="618"/>
      <c r="X111" s="619"/>
      <c r="Y111" s="617"/>
    </row>
    <row r="112" spans="1:25" ht="15.75">
      <c r="A112" s="284" t="s">
        <v>3637</v>
      </c>
      <c r="B112" s="3"/>
      <c r="C112" s="3"/>
      <c r="D112" s="32">
        <f t="shared" si="1"/>
        <v>4982.95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620">
        <v>57.2</v>
      </c>
      <c r="U112" s="621"/>
      <c r="V112" s="617"/>
      <c r="W112" s="618"/>
      <c r="X112" s="619"/>
      <c r="Y112" s="617"/>
    </row>
    <row r="113" spans="1:25" ht="15.75">
      <c r="A113" s="284" t="s">
        <v>3638</v>
      </c>
      <c r="B113" s="3"/>
      <c r="C113" s="3"/>
      <c r="D113" s="32">
        <f t="shared" si="1"/>
        <v>6015.25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620">
        <v>185.4</v>
      </c>
      <c r="U113" s="621"/>
      <c r="V113" s="617"/>
      <c r="W113" s="618"/>
      <c r="X113" s="619"/>
      <c r="Y113" s="617"/>
    </row>
    <row r="114" spans="1:25" ht="15.75">
      <c r="A114" s="285" t="s">
        <v>31</v>
      </c>
      <c r="B114" s="3"/>
      <c r="C114" s="3"/>
      <c r="D114" s="32">
        <f t="shared" si="1"/>
        <v>5278.8499999999995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620">
        <v>281.7</v>
      </c>
      <c r="U114" s="616"/>
      <c r="V114" s="617"/>
      <c r="W114" s="618"/>
      <c r="X114" s="619"/>
      <c r="Y114" s="617"/>
    </row>
    <row r="115" spans="1:25" ht="15.75">
      <c r="A115" s="107" t="s">
        <v>2718</v>
      </c>
      <c r="B115" s="3"/>
      <c r="C115" s="3"/>
      <c r="D115" s="32">
        <f t="shared" si="1"/>
        <v>4650.2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620">
        <v>158.5</v>
      </c>
      <c r="U115" s="622"/>
      <c r="V115" s="617"/>
      <c r="W115" s="618"/>
      <c r="X115" s="619"/>
      <c r="Y115" s="617"/>
    </row>
    <row r="116" spans="1:25" ht="15.75">
      <c r="A116" s="107" t="s">
        <v>694</v>
      </c>
      <c r="B116" s="3"/>
      <c r="C116" s="3"/>
      <c r="D116" s="32">
        <f t="shared" si="1"/>
        <v>4931.95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620">
        <v>225.29999999999998</v>
      </c>
      <c r="U116" s="622"/>
      <c r="V116" s="617"/>
      <c r="W116" s="618"/>
      <c r="X116" s="619"/>
      <c r="Y116" s="617"/>
    </row>
    <row r="117" spans="1:25" ht="15.75">
      <c r="A117" s="284" t="s">
        <v>3639</v>
      </c>
      <c r="B117" s="3"/>
      <c r="C117" s="3"/>
      <c r="D117" s="32">
        <f t="shared" si="1"/>
        <v>5570.2499999999991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620">
        <v>177.4</v>
      </c>
      <c r="U117" s="621"/>
      <c r="V117" s="617"/>
      <c r="W117" s="618"/>
      <c r="X117" s="619"/>
      <c r="Y117" s="617"/>
    </row>
    <row r="118" spans="1:25" ht="15.75">
      <c r="A118" s="107" t="s">
        <v>3679</v>
      </c>
      <c r="B118" s="3"/>
      <c r="C118" s="3"/>
      <c r="D118" s="32">
        <f t="shared" si="1"/>
        <v>6151.0000000000009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620">
        <v>206.3</v>
      </c>
      <c r="U118" s="622"/>
      <c r="V118" s="617"/>
      <c r="W118" s="618"/>
      <c r="X118" s="619"/>
      <c r="Y118" s="617"/>
    </row>
    <row r="119" spans="1:25" ht="15.75">
      <c r="A119" s="107" t="s">
        <v>686</v>
      </c>
      <c r="B119" s="3"/>
      <c r="C119" s="3"/>
      <c r="D119" s="32">
        <f t="shared" si="1"/>
        <v>5660.65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620">
        <v>158.80000000000001</v>
      </c>
      <c r="U119" s="622"/>
      <c r="V119" s="617"/>
      <c r="W119" s="618"/>
      <c r="X119" s="619"/>
      <c r="Y119" s="617"/>
    </row>
    <row r="120" spans="1:25" ht="15.75">
      <c r="A120" s="285" t="s">
        <v>33</v>
      </c>
      <c r="B120" s="3"/>
      <c r="C120" s="3"/>
      <c r="D120" s="32">
        <f t="shared" si="1"/>
        <v>4776.4000000000005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620">
        <v>421.20000000000005</v>
      </c>
      <c r="U120" s="616"/>
      <c r="V120" s="617"/>
      <c r="W120" s="618"/>
      <c r="X120" s="619"/>
      <c r="Y120" s="617"/>
    </row>
    <row r="121" spans="1:25" ht="15.75">
      <c r="A121" s="285" t="s">
        <v>37</v>
      </c>
      <c r="B121" s="3"/>
      <c r="C121" s="3"/>
      <c r="D121" s="32">
        <f t="shared" si="1"/>
        <v>5540.2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620">
        <v>379.6</v>
      </c>
      <c r="U121" s="616"/>
      <c r="V121" s="617"/>
      <c r="W121" s="618"/>
      <c r="X121" s="619"/>
      <c r="Y121" s="617"/>
    </row>
    <row r="122" spans="1:25" ht="15.75">
      <c r="A122" s="284" t="s">
        <v>143</v>
      </c>
      <c r="B122" s="3"/>
      <c r="C122" s="3"/>
      <c r="D122" s="32">
        <f t="shared" si="1"/>
        <v>5524.6500000000005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620">
        <v>478.80000000000007</v>
      </c>
      <c r="U122" s="621"/>
      <c r="V122" s="617"/>
      <c r="W122" s="618"/>
      <c r="X122" s="619"/>
      <c r="Y122" s="617"/>
    </row>
    <row r="123" spans="1:25" ht="15.75">
      <c r="A123" s="284" t="s">
        <v>3640</v>
      </c>
      <c r="B123" s="3"/>
      <c r="C123" s="3"/>
      <c r="D123" s="32">
        <f t="shared" si="1"/>
        <v>4939.5999999999995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620">
        <v>176.5</v>
      </c>
      <c r="U123" s="621"/>
      <c r="V123" s="617"/>
      <c r="W123" s="618"/>
      <c r="X123" s="619"/>
      <c r="Y123" s="617"/>
    </row>
    <row r="124" spans="1:25" ht="15.75">
      <c r="A124" s="107" t="s">
        <v>2721</v>
      </c>
      <c r="B124" s="3"/>
      <c r="C124" s="3"/>
      <c r="D124" s="32">
        <f t="shared" si="1"/>
        <v>4243.3500000000004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620">
        <v>301.2</v>
      </c>
      <c r="U124" s="622"/>
      <c r="V124" s="617"/>
      <c r="W124" s="618"/>
      <c r="X124" s="619"/>
      <c r="Y124" s="617"/>
    </row>
    <row r="125" spans="1:25" ht="15.75">
      <c r="A125" s="106" t="s">
        <v>1351</v>
      </c>
      <c r="B125" s="3"/>
      <c r="C125" s="3"/>
      <c r="D125" s="32">
        <f t="shared" si="1"/>
        <v>5914.7000000000007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620">
        <v>328.8</v>
      </c>
      <c r="U125" s="502"/>
      <c r="V125" s="617"/>
      <c r="W125" s="618"/>
      <c r="X125" s="619"/>
      <c r="Y125" s="617"/>
    </row>
    <row r="126" spans="1:25" ht="15.75">
      <c r="A126" s="107" t="s">
        <v>2722</v>
      </c>
      <c r="B126" s="3"/>
      <c r="C126" s="3"/>
      <c r="D126" s="32">
        <f t="shared" si="1"/>
        <v>4853.2999999999993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620">
        <v>306.8</v>
      </c>
      <c r="U126" s="622"/>
      <c r="V126" s="617"/>
      <c r="W126" s="618"/>
      <c r="X126" s="619"/>
      <c r="Y126" s="617"/>
    </row>
    <row r="127" spans="1:25" ht="15.75">
      <c r="A127" s="284" t="s">
        <v>3641</v>
      </c>
      <c r="B127" s="3"/>
      <c r="C127" s="3"/>
      <c r="D127" s="32">
        <f t="shared" si="1"/>
        <v>5027.0499999999993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620">
        <v>317.39999999999998</v>
      </c>
      <c r="U127" s="621"/>
      <c r="V127" s="617"/>
      <c r="W127" s="618"/>
      <c r="X127" s="619"/>
      <c r="Y127" s="617"/>
    </row>
    <row r="128" spans="1:25" ht="15.75">
      <c r="A128" s="107" t="s">
        <v>2727</v>
      </c>
      <c r="B128" s="3"/>
      <c r="C128" s="3"/>
      <c r="D128" s="32">
        <f t="shared" si="1"/>
        <v>5845.2999999999993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620">
        <v>159.19999999999999</v>
      </c>
      <c r="U128" s="622"/>
      <c r="V128" s="617"/>
      <c r="W128" s="618"/>
      <c r="X128" s="619"/>
      <c r="Y128" s="617"/>
    </row>
    <row r="129" spans="1:25" ht="15.75">
      <c r="A129" s="285" t="s">
        <v>1671</v>
      </c>
      <c r="B129" s="3"/>
      <c r="C129" s="3"/>
      <c r="D129" s="32">
        <f t="shared" si="1"/>
        <v>4904.3499999999995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620">
        <v>344.8</v>
      </c>
      <c r="U129" s="616"/>
      <c r="V129" s="617"/>
      <c r="W129" s="618"/>
      <c r="X129" s="619"/>
      <c r="Y129" s="617"/>
    </row>
    <row r="130" spans="1:25" ht="15.75">
      <c r="A130" s="107" t="s">
        <v>180</v>
      </c>
      <c r="B130" s="3"/>
      <c r="C130" s="3"/>
      <c r="D130" s="32">
        <f t="shared" si="1"/>
        <v>5583.15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620">
        <v>232.9</v>
      </c>
      <c r="U130" s="622"/>
      <c r="V130" s="617"/>
      <c r="W130" s="618"/>
      <c r="X130" s="619"/>
      <c r="Y130" s="617"/>
    </row>
    <row r="131" spans="1:25" ht="15.75">
      <c r="A131" s="107" t="s">
        <v>2710</v>
      </c>
      <c r="B131" s="3"/>
      <c r="C131" s="3"/>
      <c r="D131" s="32">
        <f t="shared" si="1"/>
        <v>6799.6000000000022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620">
        <v>398.59999999999997</v>
      </c>
      <c r="U131" s="622"/>
      <c r="V131" s="617"/>
      <c r="W131" s="618"/>
      <c r="X131" s="619"/>
      <c r="Y131" s="617"/>
    </row>
    <row r="132" spans="1:25" ht="15.75">
      <c r="A132" s="107" t="s">
        <v>2217</v>
      </c>
      <c r="B132" s="3"/>
      <c r="C132" s="3"/>
      <c r="D132" s="32">
        <f t="shared" si="1"/>
        <v>4668.7500000000009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620">
        <v>70</v>
      </c>
      <c r="U132" s="622"/>
      <c r="V132" s="617"/>
      <c r="W132" s="618"/>
      <c r="X132" s="619"/>
      <c r="Y132" s="617"/>
    </row>
    <row r="133" spans="1:25" ht="15.75">
      <c r="A133" s="107" t="s">
        <v>2729</v>
      </c>
      <c r="B133" s="3"/>
      <c r="C133" s="3"/>
      <c r="D133" s="32">
        <f t="shared" si="1"/>
        <v>4585.7999999999993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620">
        <v>154.60000000000002</v>
      </c>
      <c r="U133" s="622"/>
      <c r="V133" s="617"/>
      <c r="W133" s="618"/>
      <c r="X133" s="619"/>
      <c r="Y133" s="617"/>
    </row>
    <row r="134" spans="1:25" ht="15.75">
      <c r="A134" s="107" t="s">
        <v>155</v>
      </c>
      <c r="B134" s="3"/>
      <c r="C134" s="3"/>
      <c r="D134" s="32">
        <f t="shared" ref="D134:D140" si="2">SUM(E134:DZ134)</f>
        <v>4749.4999999999991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620">
        <v>325.2</v>
      </c>
      <c r="U134" s="622"/>
      <c r="V134" s="617"/>
      <c r="W134" s="618"/>
      <c r="X134" s="619"/>
      <c r="Y134" s="617"/>
    </row>
    <row r="135" spans="1:25" ht="15.75">
      <c r="A135" s="284" t="s">
        <v>3642</v>
      </c>
      <c r="B135" s="3"/>
      <c r="C135" s="3"/>
      <c r="D135" s="32">
        <f t="shared" si="2"/>
        <v>5179.3500000000004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620">
        <v>290.3</v>
      </c>
      <c r="U135" s="621"/>
      <c r="V135" s="617"/>
      <c r="W135" s="618"/>
      <c r="X135" s="619"/>
      <c r="Y135" s="617"/>
    </row>
    <row r="136" spans="1:25" ht="15.75">
      <c r="A136" s="107" t="s">
        <v>2730</v>
      </c>
      <c r="B136" s="3"/>
      <c r="C136" s="3"/>
      <c r="D136" s="32">
        <f t="shared" si="2"/>
        <v>6240.6500000000005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620">
        <v>307.8</v>
      </c>
      <c r="U136" s="622"/>
      <c r="V136" s="617"/>
      <c r="W136" s="618"/>
      <c r="X136" s="619"/>
      <c r="Y136" s="617"/>
    </row>
    <row r="137" spans="1:25" ht="15.75">
      <c r="A137" s="107" t="s">
        <v>2728</v>
      </c>
      <c r="B137" s="3"/>
      <c r="C137" s="3"/>
      <c r="D137" s="32">
        <f t="shared" si="2"/>
        <v>4961.3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620">
        <v>359.6</v>
      </c>
      <c r="U137" s="622"/>
      <c r="V137" s="617"/>
      <c r="W137" s="618"/>
      <c r="X137" s="619"/>
      <c r="Y137" s="617"/>
    </row>
    <row r="138" spans="1:25" ht="15.75">
      <c r="A138" s="107" t="s">
        <v>2709</v>
      </c>
      <c r="B138" s="3"/>
      <c r="C138" s="3"/>
      <c r="D138" s="32">
        <f t="shared" si="2"/>
        <v>5585.45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620">
        <v>363.9</v>
      </c>
      <c r="U138" s="622"/>
      <c r="V138" s="617"/>
      <c r="W138" s="618"/>
      <c r="X138" s="619"/>
      <c r="Y138" s="617"/>
    </row>
    <row r="139" spans="1:25" ht="15.75">
      <c r="A139" s="107" t="s">
        <v>658</v>
      </c>
      <c r="B139" s="3"/>
      <c r="C139" s="3"/>
      <c r="D139" s="32">
        <f t="shared" si="2"/>
        <v>5418.7999999999993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620">
        <v>430.4</v>
      </c>
      <c r="U139" s="622"/>
      <c r="V139" s="617"/>
      <c r="W139" s="618"/>
      <c r="X139" s="619"/>
      <c r="Y139" s="617"/>
    </row>
    <row r="140" spans="1:25" ht="15.75">
      <c r="A140" s="285" t="s">
        <v>1655</v>
      </c>
      <c r="B140" s="3"/>
      <c r="C140" s="3"/>
      <c r="D140" s="32">
        <f t="shared" si="2"/>
        <v>6336.95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620">
        <v>260.5</v>
      </c>
      <c r="U140" s="616"/>
      <c r="V140" s="617"/>
      <c r="W140" s="618"/>
      <c r="X140" s="619"/>
      <c r="Y140" s="617"/>
    </row>
    <row r="141" spans="1:25" ht="15.75">
      <c r="A141" s="58"/>
      <c r="B141" s="3"/>
      <c r="C141" s="3"/>
      <c r="D141" s="32"/>
      <c r="E141" s="158"/>
      <c r="F141" s="158"/>
    </row>
    <row r="142" spans="1:25" ht="15.75">
      <c r="D142" s="32"/>
    </row>
    <row r="143" spans="1:25" ht="15.75">
      <c r="D143" s="32"/>
    </row>
    <row r="144" spans="1:25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4530</v>
      </c>
      <c r="I144" s="102" t="s">
        <v>4613</v>
      </c>
      <c r="J144" s="102" t="s">
        <v>4715</v>
      </c>
      <c r="K144" s="102" t="s">
        <v>4816</v>
      </c>
      <c r="L144" s="102" t="s">
        <v>4817</v>
      </c>
      <c r="M144" s="102" t="s">
        <v>5145</v>
      </c>
      <c r="N144" s="102" t="s">
        <v>5430</v>
      </c>
    </row>
    <row r="145" spans="1:19" ht="15.75">
      <c r="A145" s="285" t="s">
        <v>1657</v>
      </c>
      <c r="B145" s="3"/>
      <c r="C145" s="3"/>
      <c r="D145" s="32">
        <f t="shared" ref="D145:D176" si="3">SUM(E145:DZ145)</f>
        <v>4308.3999999999996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620">
        <v>525.9</v>
      </c>
      <c r="O145" s="616"/>
      <c r="P145" s="617"/>
      <c r="Q145" s="618"/>
      <c r="R145" s="619"/>
      <c r="S145" s="617"/>
    </row>
    <row r="146" spans="1:19" ht="15.75">
      <c r="A146" s="106" t="s">
        <v>1346</v>
      </c>
      <c r="B146" s="3"/>
      <c r="C146" s="3"/>
      <c r="D146" s="32">
        <f t="shared" si="3"/>
        <v>5280.6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620">
        <v>241.50000000000003</v>
      </c>
      <c r="O146" s="502"/>
      <c r="P146" s="617"/>
      <c r="Q146" s="618"/>
      <c r="R146" s="619"/>
      <c r="S146" s="617"/>
    </row>
    <row r="147" spans="1:19" ht="15.75">
      <c r="A147" s="284" t="s">
        <v>3614</v>
      </c>
      <c r="B147" s="3"/>
      <c r="C147" s="3"/>
      <c r="D147" s="32">
        <f t="shared" si="3"/>
        <v>4220.5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620">
        <v>57</v>
      </c>
      <c r="O147" s="621"/>
      <c r="P147" s="617"/>
      <c r="Q147" s="618"/>
      <c r="R147" s="619"/>
      <c r="S147" s="617"/>
    </row>
    <row r="148" spans="1:19" ht="15.75">
      <c r="A148" s="106" t="s">
        <v>1337</v>
      </c>
      <c r="B148" s="3"/>
      <c r="C148" s="3"/>
      <c r="D148" s="32">
        <f t="shared" si="3"/>
        <v>6703.3499999999995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620">
        <v>252.1</v>
      </c>
      <c r="O148" s="502"/>
      <c r="P148" s="402"/>
      <c r="Q148" s="618"/>
      <c r="R148" s="619"/>
      <c r="S148" s="617"/>
    </row>
    <row r="149" spans="1:19" ht="15.75">
      <c r="A149" s="107" t="s">
        <v>2195</v>
      </c>
      <c r="B149" s="3"/>
      <c r="C149" s="3"/>
      <c r="D149" s="32">
        <f t="shared" si="3"/>
        <v>4869.95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620">
        <v>168.7</v>
      </c>
      <c r="O149" s="622"/>
      <c r="P149" s="617"/>
      <c r="Q149" s="618"/>
      <c r="R149" s="619"/>
      <c r="S149" s="617"/>
    </row>
    <row r="150" spans="1:19" ht="15.75">
      <c r="A150" s="285" t="s">
        <v>1</v>
      </c>
      <c r="B150" s="3"/>
      <c r="C150" s="3"/>
      <c r="D150" s="32">
        <f t="shared" si="3"/>
        <v>3801.4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620">
        <v>235.1</v>
      </c>
      <c r="O150" s="616"/>
      <c r="P150" s="617"/>
      <c r="Q150" s="618"/>
      <c r="R150" s="619"/>
      <c r="S150" s="617"/>
    </row>
    <row r="151" spans="1:19" ht="15.75">
      <c r="A151" s="285" t="s">
        <v>1656</v>
      </c>
      <c r="B151" s="3"/>
      <c r="C151" s="3"/>
      <c r="D151" s="32">
        <f t="shared" si="3"/>
        <v>4651.05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620">
        <v>434.79999999999995</v>
      </c>
      <c r="O151" s="616"/>
      <c r="P151" s="617"/>
      <c r="Q151" s="618"/>
      <c r="R151" s="619"/>
      <c r="S151" s="617"/>
    </row>
    <row r="152" spans="1:19" ht="15.75">
      <c r="A152" s="285" t="s">
        <v>1664</v>
      </c>
      <c r="B152" s="3"/>
      <c r="C152" s="3"/>
      <c r="D152" s="32">
        <f t="shared" si="3"/>
        <v>5700.6999999999989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620">
        <v>224.9</v>
      </c>
      <c r="O152" s="616"/>
      <c r="P152" s="617"/>
      <c r="Q152" s="618"/>
      <c r="R152" s="619"/>
      <c r="S152" s="617"/>
    </row>
    <row r="153" spans="1:19" ht="15.75">
      <c r="A153" s="284" t="s">
        <v>3615</v>
      </c>
      <c r="B153" s="3"/>
      <c r="C153" s="3"/>
      <c r="D153" s="32">
        <f t="shared" si="3"/>
        <v>4988.0999999999995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620">
        <v>446.3</v>
      </c>
      <c r="O153" s="621"/>
      <c r="P153" s="617"/>
      <c r="Q153" s="618"/>
      <c r="R153" s="619"/>
      <c r="S153" s="617"/>
    </row>
    <row r="154" spans="1:19" ht="15.75">
      <c r="A154" s="107" t="s">
        <v>2717</v>
      </c>
      <c r="B154" s="3"/>
      <c r="C154" s="3"/>
      <c r="D154" s="32">
        <f t="shared" si="3"/>
        <v>3970.3000000000006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620">
        <v>160.39999999999998</v>
      </c>
      <c r="O154" s="622"/>
      <c r="P154" s="617"/>
      <c r="Q154" s="618"/>
      <c r="R154" s="619"/>
      <c r="S154" s="617"/>
    </row>
    <row r="155" spans="1:19" ht="15.75">
      <c r="A155" s="107" t="s">
        <v>3616</v>
      </c>
      <c r="B155" s="3"/>
      <c r="C155" s="3"/>
      <c r="D155" s="32">
        <f t="shared" si="3"/>
        <v>4495.5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620">
        <v>41.199999999999996</v>
      </c>
      <c r="O155" s="622"/>
      <c r="P155" s="617"/>
      <c r="Q155" s="618"/>
      <c r="R155" s="619"/>
      <c r="S155" s="617"/>
    </row>
    <row r="156" spans="1:19" ht="15.75">
      <c r="A156" s="106" t="s">
        <v>1342</v>
      </c>
      <c r="B156" s="3"/>
      <c r="C156" s="3"/>
      <c r="D156" s="32">
        <f t="shared" si="3"/>
        <v>4666.2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620">
        <v>177.2</v>
      </c>
      <c r="O156" s="502"/>
      <c r="P156" s="617"/>
      <c r="Q156" s="618"/>
      <c r="R156" s="619"/>
      <c r="S156" s="617"/>
    </row>
    <row r="157" spans="1:19" ht="15.75">
      <c r="A157" s="107" t="s">
        <v>2848</v>
      </c>
      <c r="B157" s="3"/>
      <c r="C157" s="3"/>
      <c r="D157" s="32">
        <f t="shared" si="3"/>
        <v>4330.05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620">
        <v>145.9</v>
      </c>
      <c r="O157" s="622"/>
      <c r="P157" s="617"/>
      <c r="Q157" s="618"/>
      <c r="R157" s="619"/>
      <c r="S157" s="617"/>
    </row>
    <row r="158" spans="1:19" ht="15.75">
      <c r="A158" s="107" t="s">
        <v>675</v>
      </c>
      <c r="B158" s="3"/>
      <c r="C158" s="3"/>
      <c r="D158" s="32">
        <f t="shared" si="3"/>
        <v>4138.9500000000007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620">
        <v>208.5</v>
      </c>
      <c r="O158" s="622"/>
      <c r="P158" s="617"/>
      <c r="Q158" s="618"/>
      <c r="R158" s="619"/>
      <c r="S158" s="617"/>
    </row>
    <row r="159" spans="1:19" ht="15.75">
      <c r="A159" s="107" t="s">
        <v>2707</v>
      </c>
      <c r="B159" s="3"/>
      <c r="C159" s="3"/>
      <c r="D159" s="32">
        <f t="shared" si="3"/>
        <v>4936.75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620">
        <v>269.79999999999995</v>
      </c>
      <c r="O159" s="622"/>
      <c r="P159" s="617"/>
      <c r="Q159" s="618"/>
      <c r="R159" s="619"/>
      <c r="S159" s="617"/>
    </row>
    <row r="160" spans="1:19" ht="15.75">
      <c r="A160" s="284" t="s">
        <v>3617</v>
      </c>
      <c r="B160" s="3"/>
      <c r="C160" s="3"/>
      <c r="D160" s="32">
        <f t="shared" si="3"/>
        <v>4272.7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620">
        <v>136.4</v>
      </c>
      <c r="O160" s="621"/>
      <c r="P160" s="617"/>
      <c r="Q160" s="618"/>
      <c r="R160" s="619"/>
      <c r="S160" s="617"/>
    </row>
    <row r="161" spans="1:19" ht="15.75">
      <c r="A161" s="285" t="s">
        <v>1653</v>
      </c>
      <c r="B161" s="3"/>
      <c r="C161" s="3"/>
      <c r="D161" s="32">
        <f t="shared" si="3"/>
        <v>5980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620">
        <v>479.50000000000006</v>
      </c>
      <c r="O161" s="616"/>
      <c r="P161" s="617"/>
      <c r="Q161" s="618"/>
      <c r="R161" s="619"/>
      <c r="S161" s="617"/>
    </row>
    <row r="162" spans="1:19" ht="15.75">
      <c r="A162" s="107" t="s">
        <v>2196</v>
      </c>
      <c r="B162" s="3"/>
      <c r="C162" s="3"/>
      <c r="D162" s="32">
        <f t="shared" si="3"/>
        <v>4822.3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620">
        <v>266.5</v>
      </c>
      <c r="O162" s="622"/>
      <c r="P162" s="617"/>
      <c r="Q162" s="618"/>
      <c r="R162" s="619"/>
      <c r="S162" s="617"/>
    </row>
    <row r="163" spans="1:19" ht="15.75">
      <c r="A163" s="107" t="s">
        <v>153</v>
      </c>
      <c r="B163" s="3"/>
      <c r="C163" s="3"/>
      <c r="D163" s="32">
        <f t="shared" si="3"/>
        <v>4358.1000000000004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620">
        <v>99.2</v>
      </c>
      <c r="O163" s="622"/>
      <c r="P163" s="617"/>
      <c r="Q163" s="618"/>
      <c r="R163" s="619"/>
      <c r="S163" s="617"/>
    </row>
    <row r="164" spans="1:19" ht="15.75">
      <c r="A164" s="285" t="s">
        <v>1665</v>
      </c>
      <c r="B164" s="3"/>
      <c r="C164" s="3"/>
      <c r="D164" s="32">
        <f t="shared" si="3"/>
        <v>3076.4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620">
        <v>201.69999999999996</v>
      </c>
      <c r="O164" s="616"/>
      <c r="P164" s="617"/>
      <c r="Q164" s="618"/>
      <c r="R164" s="619"/>
      <c r="S164" s="617"/>
    </row>
    <row r="165" spans="1:19" ht="15.75">
      <c r="A165" s="284" t="s">
        <v>3618</v>
      </c>
      <c r="B165" s="3"/>
      <c r="C165" s="3"/>
      <c r="D165" s="32">
        <f t="shared" si="3"/>
        <v>5683.6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620">
        <v>300.7</v>
      </c>
      <c r="O165" s="621"/>
      <c r="P165" s="617"/>
      <c r="Q165" s="618"/>
      <c r="R165" s="619"/>
      <c r="S165" s="617"/>
    </row>
    <row r="166" spans="1:19" ht="15.75">
      <c r="A166" s="107" t="s">
        <v>2212</v>
      </c>
      <c r="B166" s="3"/>
      <c r="C166" s="3"/>
      <c r="D166" s="32">
        <f t="shared" si="3"/>
        <v>4682.5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620">
        <v>94.800000000000011</v>
      </c>
      <c r="O166" s="622"/>
      <c r="P166" s="617"/>
      <c r="Q166" s="618"/>
      <c r="R166" s="619"/>
      <c r="S166" s="617"/>
    </row>
    <row r="167" spans="1:19" ht="15.75">
      <c r="A167" s="284" t="s">
        <v>3619</v>
      </c>
      <c r="B167" s="3"/>
      <c r="C167" s="3"/>
      <c r="D167" s="32">
        <f t="shared" si="3"/>
        <v>4402.1000000000004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620">
        <v>115.6</v>
      </c>
      <c r="O167" s="621"/>
      <c r="P167" s="617"/>
      <c r="Q167" s="618"/>
      <c r="R167" s="619"/>
      <c r="S167" s="617"/>
    </row>
    <row r="168" spans="1:19" ht="15.75">
      <c r="A168" s="107" t="s">
        <v>2720</v>
      </c>
      <c r="B168" s="3"/>
      <c r="C168" s="3"/>
      <c r="D168" s="32">
        <f t="shared" si="3"/>
        <v>5845.1999999999989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620">
        <v>173.9</v>
      </c>
      <c r="O168" s="622"/>
      <c r="P168" s="617"/>
      <c r="Q168" s="618"/>
      <c r="R168" s="619"/>
      <c r="S168" s="617"/>
    </row>
    <row r="169" spans="1:19" ht="15.75">
      <c r="A169" s="285" t="s">
        <v>1661</v>
      </c>
      <c r="B169" s="3"/>
      <c r="C169" s="3"/>
      <c r="D169" s="32">
        <f t="shared" si="3"/>
        <v>7543.7500000000009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620">
        <v>245.70000000000002</v>
      </c>
      <c r="O169" s="616"/>
      <c r="P169" s="617"/>
      <c r="Q169" s="618"/>
      <c r="R169" s="619"/>
      <c r="S169" s="617"/>
    </row>
    <row r="170" spans="1:19" ht="15.75">
      <c r="A170" s="285" t="s">
        <v>11</v>
      </c>
      <c r="B170" s="3"/>
      <c r="C170" s="3"/>
      <c r="D170" s="32">
        <f t="shared" si="3"/>
        <v>5990.2000000000007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620">
        <v>348.39999999999992</v>
      </c>
      <c r="O170" s="616"/>
      <c r="P170" s="617"/>
      <c r="Q170" s="618"/>
      <c r="R170" s="619"/>
      <c r="S170" s="617"/>
    </row>
    <row r="171" spans="1:19" ht="15.75">
      <c r="A171" s="107" t="s">
        <v>2197</v>
      </c>
      <c r="B171" s="3"/>
      <c r="C171" s="3"/>
      <c r="D171" s="32">
        <f t="shared" si="3"/>
        <v>3550.5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620">
        <v>349.4</v>
      </c>
      <c r="O171" s="622"/>
      <c r="P171" s="617"/>
      <c r="Q171" s="618"/>
      <c r="R171" s="619"/>
      <c r="S171" s="617"/>
    </row>
    <row r="172" spans="1:19" ht="15.75">
      <c r="A172" s="285" t="s">
        <v>1666</v>
      </c>
      <c r="B172" s="3"/>
      <c r="C172" s="3"/>
      <c r="D172" s="32">
        <f t="shared" si="3"/>
        <v>6075.55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620">
        <v>192.20000000000002</v>
      </c>
      <c r="O172" s="616"/>
      <c r="P172" s="617"/>
      <c r="Q172" s="618"/>
      <c r="R172" s="619"/>
      <c r="S172" s="617"/>
    </row>
    <row r="173" spans="1:19" ht="15.75">
      <c r="A173" s="106" t="s">
        <v>1344</v>
      </c>
      <c r="B173" s="3"/>
      <c r="C173" s="3"/>
      <c r="D173" s="32">
        <f t="shared" si="3"/>
        <v>6230.2000000000007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620">
        <v>122.20000000000002</v>
      </c>
      <c r="O173" s="502"/>
      <c r="P173" s="617"/>
      <c r="Q173" s="618"/>
      <c r="R173" s="619"/>
      <c r="S173" s="617"/>
    </row>
    <row r="174" spans="1:19" ht="15.75">
      <c r="A174" s="107" t="s">
        <v>633</v>
      </c>
      <c r="B174" s="3"/>
      <c r="C174" s="3"/>
      <c r="D174" s="32">
        <f t="shared" si="3"/>
        <v>3796.2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620">
        <v>171.8</v>
      </c>
      <c r="O174" s="622"/>
      <c r="P174" s="617"/>
      <c r="Q174" s="618"/>
      <c r="R174" s="619"/>
      <c r="S174" s="617"/>
    </row>
    <row r="175" spans="1:19" ht="15.75">
      <c r="A175" s="285" t="s">
        <v>1658</v>
      </c>
      <c r="B175" s="3"/>
      <c r="C175" s="3"/>
      <c r="D175" s="32">
        <f t="shared" si="3"/>
        <v>3942.6000000000004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620">
        <v>192.5</v>
      </c>
      <c r="O175" s="616"/>
      <c r="P175" s="617"/>
      <c r="Q175" s="618"/>
      <c r="R175" s="619"/>
      <c r="S175" s="617"/>
    </row>
    <row r="176" spans="1:19" ht="15.75">
      <c r="A176" s="107" t="s">
        <v>2716</v>
      </c>
      <c r="B176" s="3"/>
      <c r="C176" s="3"/>
      <c r="D176" s="32">
        <f t="shared" si="3"/>
        <v>5214.3999999999996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620">
        <v>261.3</v>
      </c>
      <c r="O176" s="622"/>
      <c r="P176" s="617"/>
      <c r="Q176" s="618"/>
      <c r="R176" s="619"/>
      <c r="S176" s="617"/>
    </row>
    <row r="177" spans="1:19" ht="15.75">
      <c r="A177" s="284" t="s">
        <v>3620</v>
      </c>
      <c r="B177" s="3"/>
      <c r="C177" s="3"/>
      <c r="D177" s="32">
        <f t="shared" ref="D177:D208" si="4">SUM(E177:DZ177)</f>
        <v>4120.2000000000007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620">
        <v>322.5</v>
      </c>
      <c r="O177" s="621"/>
      <c r="P177" s="617"/>
      <c r="Q177" s="618"/>
      <c r="R177" s="619"/>
      <c r="S177" s="617"/>
    </row>
    <row r="178" spans="1:19" ht="15.75">
      <c r="A178" s="107" t="s">
        <v>687</v>
      </c>
      <c r="B178" s="3"/>
      <c r="C178" s="3"/>
      <c r="D178" s="32">
        <f t="shared" si="4"/>
        <v>5030.7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620">
        <v>149</v>
      </c>
      <c r="O178" s="622"/>
      <c r="P178" s="617"/>
      <c r="Q178" s="618"/>
      <c r="R178" s="619"/>
      <c r="S178" s="617"/>
    </row>
    <row r="179" spans="1:19" ht="15.75">
      <c r="A179" s="107" t="s">
        <v>639</v>
      </c>
      <c r="B179" s="3"/>
      <c r="C179" s="3"/>
      <c r="D179" s="32">
        <f t="shared" si="4"/>
        <v>2881.5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620">
        <v>194.60000000000002</v>
      </c>
      <c r="O179" s="622"/>
      <c r="P179" s="617"/>
      <c r="Q179" s="618"/>
      <c r="R179" s="619"/>
      <c r="S179" s="617"/>
    </row>
    <row r="180" spans="1:19" ht="15.75">
      <c r="A180" s="284" t="s">
        <v>3649</v>
      </c>
      <c r="B180" s="3"/>
      <c r="C180" s="3"/>
      <c r="D180" s="32">
        <f t="shared" si="4"/>
        <v>5055.7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620">
        <v>359.6</v>
      </c>
      <c r="O180" s="621"/>
      <c r="P180" s="617"/>
      <c r="Q180" s="618"/>
      <c r="R180" s="619"/>
      <c r="S180" s="617"/>
    </row>
    <row r="181" spans="1:19" ht="15.75">
      <c r="A181" s="285" t="s">
        <v>15</v>
      </c>
      <c r="B181" s="3"/>
      <c r="C181" s="3"/>
      <c r="D181" s="32">
        <f t="shared" si="4"/>
        <v>5566.3000000000011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620">
        <v>311.59999999999997</v>
      </c>
      <c r="O181" s="616"/>
      <c r="P181" s="617"/>
      <c r="Q181" s="618"/>
      <c r="R181" s="619"/>
      <c r="S181" s="617"/>
    </row>
    <row r="182" spans="1:19" ht="15.75">
      <c r="A182" s="107" t="s">
        <v>2725</v>
      </c>
      <c r="B182" s="3"/>
      <c r="C182" s="3"/>
      <c r="D182" s="32">
        <f t="shared" si="4"/>
        <v>4849.5000000000009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620">
        <v>143.69999999999999</v>
      </c>
      <c r="O182" s="622"/>
      <c r="P182" s="617"/>
      <c r="Q182" s="618"/>
      <c r="R182" s="619"/>
      <c r="S182" s="617"/>
    </row>
    <row r="183" spans="1:19" ht="15.75">
      <c r="A183" s="284" t="s">
        <v>3621</v>
      </c>
      <c r="B183" s="3"/>
      <c r="C183" s="3"/>
      <c r="D183" s="32">
        <f t="shared" si="4"/>
        <v>5578.9999999999991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620">
        <v>169.20000000000002</v>
      </c>
      <c r="O183" s="621"/>
      <c r="P183" s="617"/>
      <c r="Q183" s="618"/>
      <c r="R183" s="619"/>
      <c r="S183" s="617"/>
    </row>
    <row r="184" spans="1:19" ht="15.75">
      <c r="A184" s="107" t="s">
        <v>2216</v>
      </c>
      <c r="B184" s="3"/>
      <c r="C184" s="3"/>
      <c r="D184" s="32">
        <f t="shared" si="4"/>
        <v>5778.85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620">
        <v>309.39999999999998</v>
      </c>
      <c r="O184" s="622"/>
      <c r="P184" s="617"/>
      <c r="Q184" s="618"/>
      <c r="R184" s="619"/>
      <c r="S184" s="617"/>
    </row>
    <row r="185" spans="1:19" ht="15.75">
      <c r="A185" s="284" t="s">
        <v>3622</v>
      </c>
      <c r="B185" s="3"/>
      <c r="C185" s="3"/>
      <c r="D185" s="32">
        <f t="shared" si="4"/>
        <v>3345.45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620">
        <v>64.5</v>
      </c>
      <c r="O185" s="621"/>
      <c r="P185" s="617"/>
      <c r="Q185" s="618"/>
      <c r="R185" s="619"/>
      <c r="S185" s="617"/>
    </row>
    <row r="186" spans="1:19" ht="15.75">
      <c r="A186" s="285" t="s">
        <v>1654</v>
      </c>
      <c r="B186" s="3"/>
      <c r="C186" s="3"/>
      <c r="D186" s="32">
        <f t="shared" si="4"/>
        <v>5763.2999999999993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620">
        <v>730.2</v>
      </c>
      <c r="O186" s="616"/>
      <c r="P186" s="617"/>
      <c r="Q186" s="618"/>
      <c r="R186" s="619"/>
      <c r="S186" s="617"/>
    </row>
    <row r="187" spans="1:19" ht="15.75">
      <c r="A187" s="285" t="s">
        <v>17</v>
      </c>
      <c r="B187" s="3"/>
      <c r="C187" s="3"/>
      <c r="D187" s="32">
        <f t="shared" si="4"/>
        <v>6473.4999999999991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620">
        <v>265.39999999999998</v>
      </c>
      <c r="O187" s="616"/>
      <c r="P187" s="617"/>
      <c r="Q187" s="618"/>
      <c r="R187" s="619"/>
      <c r="S187" s="617"/>
    </row>
    <row r="188" spans="1:19" ht="15.75">
      <c r="A188" s="284" t="s">
        <v>3623</v>
      </c>
      <c r="B188" s="3"/>
      <c r="C188" s="3"/>
      <c r="D188" s="32">
        <f t="shared" si="4"/>
        <v>5546.4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620">
        <v>471.9</v>
      </c>
      <c r="O188" s="621"/>
      <c r="P188" s="617"/>
      <c r="Q188" s="618"/>
      <c r="R188" s="619"/>
      <c r="S188" s="617"/>
    </row>
    <row r="189" spans="1:19" ht="15.75">
      <c r="A189" s="107" t="s">
        <v>162</v>
      </c>
      <c r="B189" s="3"/>
      <c r="C189" s="3"/>
      <c r="D189" s="32">
        <f t="shared" si="4"/>
        <v>4091.8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620">
        <v>133.4</v>
      </c>
      <c r="O189" s="622"/>
      <c r="P189" s="617"/>
      <c r="Q189" s="618"/>
      <c r="R189" s="619"/>
      <c r="S189" s="617"/>
    </row>
    <row r="190" spans="1:19" ht="15.75">
      <c r="A190" s="107" t="s">
        <v>2201</v>
      </c>
      <c r="B190" s="3"/>
      <c r="C190" s="3"/>
      <c r="D190" s="32">
        <f t="shared" si="4"/>
        <v>4116.5000000000009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620">
        <v>61.599999999999994</v>
      </c>
      <c r="O190" s="622"/>
      <c r="P190" s="617"/>
      <c r="Q190" s="618"/>
      <c r="R190" s="619"/>
      <c r="S190" s="617"/>
    </row>
    <row r="191" spans="1:19" ht="15.75">
      <c r="A191" s="284" t="s">
        <v>3624</v>
      </c>
      <c r="B191" s="3"/>
      <c r="C191" s="3"/>
      <c r="D191" s="32">
        <f t="shared" si="4"/>
        <v>4082.8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620">
        <v>221.5</v>
      </c>
      <c r="O191" s="621"/>
      <c r="P191" s="617"/>
      <c r="Q191" s="618"/>
      <c r="R191" s="619"/>
      <c r="S191" s="617"/>
    </row>
    <row r="192" spans="1:19" ht="15.75">
      <c r="A192" s="107" t="s">
        <v>2719</v>
      </c>
      <c r="B192" s="3"/>
      <c r="C192" s="3"/>
      <c r="D192" s="32">
        <f t="shared" si="4"/>
        <v>7200.4000000000005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620">
        <v>286.5</v>
      </c>
      <c r="O192" s="622"/>
      <c r="P192" s="617"/>
      <c r="Q192" s="618"/>
      <c r="R192" s="619"/>
      <c r="S192" s="617"/>
    </row>
    <row r="193" spans="1:19" ht="15.75">
      <c r="A193" s="107" t="s">
        <v>2220</v>
      </c>
      <c r="B193" s="3"/>
      <c r="C193" s="3"/>
      <c r="D193" s="32">
        <f t="shared" si="4"/>
        <v>4112.3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620">
        <v>99</v>
      </c>
      <c r="O193" s="622"/>
      <c r="P193" s="617"/>
      <c r="Q193" s="618"/>
      <c r="R193" s="619"/>
      <c r="S193" s="617"/>
    </row>
    <row r="194" spans="1:19" ht="15.75">
      <c r="A194" s="107" t="s">
        <v>2711</v>
      </c>
      <c r="B194" s="3"/>
      <c r="C194" s="3"/>
      <c r="D194" s="32">
        <f t="shared" si="4"/>
        <v>5371.7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620">
        <v>127.70000000000002</v>
      </c>
      <c r="O194" s="622"/>
      <c r="P194" s="617"/>
      <c r="Q194" s="618"/>
      <c r="R194" s="619"/>
      <c r="S194" s="617"/>
    </row>
    <row r="195" spans="1:19" ht="15.75">
      <c r="A195" s="284" t="s">
        <v>3625</v>
      </c>
      <c r="B195" s="3"/>
      <c r="C195" s="3"/>
      <c r="D195" s="32">
        <f t="shared" si="4"/>
        <v>5085.2999999999993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620">
        <v>491.3</v>
      </c>
      <c r="O195" s="621"/>
      <c r="P195" s="617"/>
      <c r="Q195" s="618"/>
      <c r="R195" s="619"/>
      <c r="S195" s="617"/>
    </row>
    <row r="196" spans="1:19" ht="15.75">
      <c r="A196" s="107" t="s">
        <v>2200</v>
      </c>
      <c r="B196" s="3"/>
      <c r="C196" s="3"/>
      <c r="D196" s="32">
        <f t="shared" si="4"/>
        <v>4773.5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620">
        <v>54.4</v>
      </c>
      <c r="O196" s="622"/>
      <c r="P196" s="617"/>
      <c r="Q196" s="618"/>
      <c r="R196" s="619"/>
      <c r="S196" s="617"/>
    </row>
    <row r="197" spans="1:19" ht="15.75">
      <c r="A197" s="284" t="s">
        <v>3626</v>
      </c>
      <c r="B197" s="3"/>
      <c r="C197" s="3"/>
      <c r="D197" s="32">
        <f t="shared" si="4"/>
        <v>5715.5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620">
        <v>170.1</v>
      </c>
      <c r="O197" s="621"/>
      <c r="P197" s="617"/>
      <c r="Q197" s="618"/>
      <c r="R197" s="619"/>
      <c r="S197" s="617"/>
    </row>
    <row r="198" spans="1:19" ht="15.75">
      <c r="A198" s="107" t="s">
        <v>2733</v>
      </c>
      <c r="B198" s="3"/>
      <c r="C198" s="3"/>
      <c r="D198" s="32">
        <f t="shared" si="4"/>
        <v>4577.8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620">
        <v>263</v>
      </c>
      <c r="O198" s="622"/>
      <c r="P198" s="617"/>
      <c r="Q198" s="618"/>
      <c r="R198" s="619"/>
      <c r="S198" s="617"/>
    </row>
    <row r="199" spans="1:19" ht="15.75">
      <c r="A199" s="107" t="s">
        <v>704</v>
      </c>
      <c r="B199" s="3"/>
      <c r="C199" s="3"/>
      <c r="D199" s="32">
        <f t="shared" si="4"/>
        <v>6636.9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620">
        <v>610.5</v>
      </c>
      <c r="O199" s="622"/>
      <c r="P199" s="617"/>
      <c r="Q199" s="618"/>
      <c r="R199" s="619"/>
      <c r="S199" s="617"/>
    </row>
    <row r="200" spans="1:19" ht="15.75">
      <c r="A200" s="107" t="s">
        <v>2732</v>
      </c>
      <c r="B200" s="3"/>
      <c r="C200" s="3"/>
      <c r="D200" s="32">
        <f t="shared" si="4"/>
        <v>4882.9999999999991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620">
        <v>194.70000000000002</v>
      </c>
      <c r="O200" s="622"/>
      <c r="P200" s="617"/>
      <c r="Q200" s="618"/>
      <c r="R200" s="619"/>
      <c r="S200" s="617"/>
    </row>
    <row r="201" spans="1:19" ht="15.75">
      <c r="A201" s="285" t="s">
        <v>2325</v>
      </c>
      <c r="B201" s="3"/>
      <c r="C201" s="3"/>
      <c r="D201" s="32">
        <f t="shared" si="4"/>
        <v>6285.7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620">
        <v>482.90000000000003</v>
      </c>
      <c r="O201" s="616"/>
      <c r="P201" s="617"/>
      <c r="Q201" s="618"/>
      <c r="R201" s="619"/>
      <c r="S201" s="617"/>
    </row>
    <row r="202" spans="1:19" ht="15.75">
      <c r="A202" s="107" t="s">
        <v>3627</v>
      </c>
      <c r="B202" s="3"/>
      <c r="C202" s="3"/>
      <c r="D202" s="32">
        <f t="shared" si="4"/>
        <v>6902.5000000000009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620">
        <v>474.1</v>
      </c>
      <c r="O202" s="622"/>
      <c r="P202" s="617"/>
      <c r="Q202" s="618"/>
      <c r="R202" s="619"/>
      <c r="S202" s="617"/>
    </row>
    <row r="203" spans="1:19" ht="15.75">
      <c r="A203" s="107" t="s">
        <v>2715</v>
      </c>
      <c r="B203" s="3"/>
      <c r="C203" s="3"/>
      <c r="D203" s="32">
        <f t="shared" si="4"/>
        <v>5078.5999999999995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620">
        <v>421</v>
      </c>
      <c r="O203" s="622"/>
      <c r="P203" s="617"/>
      <c r="Q203" s="618"/>
      <c r="R203" s="619"/>
      <c r="S203" s="617"/>
    </row>
    <row r="204" spans="1:19" ht="15.75">
      <c r="A204" s="107" t="s">
        <v>700</v>
      </c>
      <c r="B204" s="3"/>
      <c r="C204" s="3"/>
      <c r="D204" s="32">
        <f t="shared" si="4"/>
        <v>3183.5000000000005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620">
        <v>128.4</v>
      </c>
      <c r="O204" s="622"/>
      <c r="P204" s="617"/>
      <c r="Q204" s="618"/>
      <c r="R204" s="619"/>
      <c r="S204" s="617"/>
    </row>
    <row r="205" spans="1:19" ht="15.75">
      <c r="A205" s="284" t="s">
        <v>21</v>
      </c>
      <c r="B205" s="3"/>
      <c r="C205" s="3"/>
      <c r="D205" s="32">
        <f t="shared" si="4"/>
        <v>6046.4000000000005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620">
        <v>235.20000000000002</v>
      </c>
      <c r="O205" s="621"/>
      <c r="P205" s="617"/>
      <c r="Q205" s="618"/>
      <c r="R205" s="619"/>
      <c r="S205" s="617"/>
    </row>
    <row r="206" spans="1:19" ht="15.75">
      <c r="A206" s="107" t="s">
        <v>141</v>
      </c>
      <c r="B206" s="3"/>
      <c r="C206" s="3"/>
      <c r="D206" s="32">
        <f t="shared" si="4"/>
        <v>6470.3000000000011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620">
        <v>316.60000000000002</v>
      </c>
      <c r="O206" s="622"/>
      <c r="P206" s="617"/>
      <c r="Q206" s="618"/>
      <c r="R206" s="619"/>
      <c r="S206" s="617"/>
    </row>
    <row r="207" spans="1:19" ht="15.75">
      <c r="A207" s="107" t="s">
        <v>2193</v>
      </c>
      <c r="B207" s="3"/>
      <c r="C207" s="3"/>
      <c r="D207" s="32">
        <f t="shared" si="4"/>
        <v>2981.6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620">
        <v>501.1</v>
      </c>
      <c r="O207" s="622"/>
      <c r="P207" s="617"/>
      <c r="Q207" s="618"/>
      <c r="R207" s="619"/>
      <c r="S207" s="617"/>
    </row>
    <row r="208" spans="1:19" ht="15.75">
      <c r="A208" s="285" t="s">
        <v>1667</v>
      </c>
      <c r="B208" s="3"/>
      <c r="C208" s="3"/>
      <c r="D208" s="32">
        <f t="shared" si="4"/>
        <v>4331.6000000000004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620">
        <v>49.8</v>
      </c>
      <c r="O208" s="616"/>
      <c r="P208" s="617"/>
      <c r="Q208" s="618"/>
      <c r="R208" s="619"/>
      <c r="S208" s="617"/>
    </row>
    <row r="209" spans="1:19" ht="15.75">
      <c r="A209" s="284" t="s">
        <v>3628</v>
      </c>
      <c r="B209" s="3"/>
      <c r="C209" s="3"/>
      <c r="D209" s="32">
        <f t="shared" ref="D209:D240" si="5">SUM(E209:DZ209)</f>
        <v>5024.7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620">
        <v>93.5</v>
      </c>
      <c r="O209" s="621"/>
      <c r="P209" s="617"/>
      <c r="Q209" s="618"/>
      <c r="R209" s="619"/>
      <c r="S209" s="617"/>
    </row>
    <row r="210" spans="1:19" ht="15.75">
      <c r="A210" s="107" t="s">
        <v>2726</v>
      </c>
      <c r="B210" s="3"/>
      <c r="C210" s="3"/>
      <c r="D210" s="32">
        <f t="shared" si="5"/>
        <v>6935.3999999999987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620">
        <v>257.70000000000005</v>
      </c>
      <c r="O210" s="622"/>
      <c r="P210" s="617"/>
      <c r="Q210" s="618"/>
      <c r="R210" s="619"/>
      <c r="S210" s="617"/>
    </row>
    <row r="211" spans="1:19" ht="15.75">
      <c r="A211" s="107" t="s">
        <v>2203</v>
      </c>
      <c r="B211" s="3"/>
      <c r="C211" s="3"/>
      <c r="D211" s="32">
        <f t="shared" si="5"/>
        <v>6638.0999999999995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620">
        <v>255.4</v>
      </c>
      <c r="O211" s="622"/>
      <c r="P211" s="617"/>
      <c r="Q211" s="618"/>
      <c r="R211" s="619"/>
      <c r="S211" s="617"/>
    </row>
    <row r="212" spans="1:19" ht="15.75">
      <c r="A212" s="285" t="s">
        <v>1668</v>
      </c>
      <c r="B212" s="3"/>
      <c r="C212" s="3"/>
      <c r="D212" s="32">
        <f t="shared" si="5"/>
        <v>5367.25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620">
        <v>310.7</v>
      </c>
      <c r="O212" s="616"/>
      <c r="P212" s="617"/>
      <c r="Q212" s="618"/>
      <c r="R212" s="619"/>
      <c r="S212" s="617"/>
    </row>
    <row r="213" spans="1:19" ht="15.75">
      <c r="A213" s="284" t="s">
        <v>3629</v>
      </c>
      <c r="B213" s="3"/>
      <c r="C213" s="3"/>
      <c r="D213" s="32">
        <f t="shared" si="5"/>
        <v>3658.0999999999995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620">
        <v>244.2</v>
      </c>
      <c r="O213" s="621"/>
      <c r="P213" s="617"/>
      <c r="Q213" s="618"/>
      <c r="R213" s="619"/>
      <c r="S213" s="617"/>
    </row>
    <row r="214" spans="1:19" ht="15.75">
      <c r="A214" s="284" t="s">
        <v>3630</v>
      </c>
      <c r="B214" s="3"/>
      <c r="C214" s="3"/>
      <c r="D214" s="32">
        <f t="shared" si="5"/>
        <v>5364.9000000000005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620">
        <v>129.70000000000002</v>
      </c>
      <c r="O214" s="621"/>
      <c r="P214" s="617"/>
      <c r="Q214" s="618"/>
      <c r="R214" s="619"/>
      <c r="S214" s="617"/>
    </row>
    <row r="215" spans="1:19" ht="15.75">
      <c r="A215" s="107" t="s">
        <v>667</v>
      </c>
      <c r="B215" s="3"/>
      <c r="C215" s="3"/>
      <c r="D215" s="32">
        <f t="shared" si="5"/>
        <v>6052.9999999999991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620">
        <v>118.4</v>
      </c>
      <c r="O215" s="622"/>
      <c r="P215" s="617"/>
      <c r="Q215" s="618"/>
      <c r="R215" s="619"/>
      <c r="S215" s="617"/>
    </row>
    <row r="216" spans="1:19" ht="15.75">
      <c r="A216" s="107" t="s">
        <v>2202</v>
      </c>
      <c r="B216" s="3"/>
      <c r="C216" s="3"/>
      <c r="D216" s="32">
        <f t="shared" si="5"/>
        <v>5492.6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620">
        <v>411.1</v>
      </c>
      <c r="O216" s="622"/>
      <c r="P216" s="617"/>
      <c r="Q216" s="618"/>
      <c r="R216" s="619"/>
      <c r="S216" s="617"/>
    </row>
    <row r="217" spans="1:19" ht="15.75">
      <c r="A217" s="107" t="s">
        <v>2209</v>
      </c>
      <c r="B217" s="3"/>
      <c r="C217" s="3"/>
      <c r="D217" s="32">
        <f t="shared" si="5"/>
        <v>4379.7999999999993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620">
        <v>132.30000000000001</v>
      </c>
      <c r="O217" s="622"/>
      <c r="P217" s="617"/>
      <c r="Q217" s="618"/>
      <c r="R217" s="619"/>
      <c r="S217" s="617"/>
    </row>
    <row r="218" spans="1:19" ht="15.75">
      <c r="A218" s="107" t="s">
        <v>668</v>
      </c>
      <c r="B218" s="3"/>
      <c r="C218" s="3"/>
      <c r="D218" s="32">
        <f t="shared" si="5"/>
        <v>3067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620">
        <v>92.5</v>
      </c>
      <c r="O218" s="622"/>
      <c r="P218" s="617"/>
      <c r="Q218" s="618"/>
      <c r="R218" s="619"/>
      <c r="S218" s="617"/>
    </row>
    <row r="219" spans="1:19" ht="15.75">
      <c r="A219" s="107" t="s">
        <v>3631</v>
      </c>
      <c r="B219" s="3"/>
      <c r="C219" s="3"/>
      <c r="D219" s="32">
        <f t="shared" si="5"/>
        <v>5021.7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620">
        <v>296.50000000000006</v>
      </c>
      <c r="O219" s="622"/>
      <c r="P219" s="617"/>
      <c r="Q219" s="618"/>
      <c r="R219" s="619"/>
      <c r="S219" s="617"/>
    </row>
    <row r="220" spans="1:19" ht="15.75">
      <c r="A220" s="285" t="s">
        <v>23</v>
      </c>
      <c r="B220" s="3"/>
      <c r="C220" s="3"/>
      <c r="D220" s="32">
        <f t="shared" si="5"/>
        <v>5450.2999999999993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620">
        <v>75</v>
      </c>
      <c r="O220" s="616"/>
      <c r="P220" s="617"/>
      <c r="Q220" s="618"/>
      <c r="R220" s="619"/>
      <c r="S220" s="617"/>
    </row>
    <row r="221" spans="1:19" ht="15.75">
      <c r="A221" s="285" t="s">
        <v>25</v>
      </c>
      <c r="B221" s="3"/>
      <c r="C221" s="3"/>
      <c r="D221" s="32">
        <f t="shared" si="5"/>
        <v>5489.3000000000011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620">
        <v>246.50000000000003</v>
      </c>
      <c r="O221" s="616"/>
      <c r="P221" s="617"/>
      <c r="Q221" s="618"/>
      <c r="R221" s="619"/>
      <c r="S221" s="617"/>
    </row>
    <row r="222" spans="1:19" ht="15.75">
      <c r="A222" s="107" t="s">
        <v>2712</v>
      </c>
      <c r="B222" s="3"/>
      <c r="C222" s="3"/>
      <c r="D222" s="32">
        <f t="shared" si="5"/>
        <v>5787.0000000000009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620">
        <v>74.100000000000009</v>
      </c>
      <c r="O222" s="622"/>
      <c r="P222" s="617"/>
      <c r="Q222" s="618"/>
      <c r="R222" s="619"/>
      <c r="S222" s="617"/>
    </row>
    <row r="223" spans="1:19" ht="15.75">
      <c r="A223" s="106" t="s">
        <v>1343</v>
      </c>
      <c r="B223" s="3"/>
      <c r="C223" s="3"/>
      <c r="D223" s="32">
        <f t="shared" si="5"/>
        <v>4955.0999999999995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620">
        <v>121.3</v>
      </c>
      <c r="O223" s="502"/>
      <c r="P223" s="617"/>
      <c r="Q223" s="618"/>
      <c r="R223" s="619"/>
      <c r="S223" s="617"/>
    </row>
    <row r="224" spans="1:19" ht="15.75">
      <c r="A224" s="106" t="s">
        <v>1345</v>
      </c>
      <c r="B224" s="3"/>
      <c r="C224" s="3"/>
      <c r="D224" s="32">
        <f t="shared" si="5"/>
        <v>4151.6000000000004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620">
        <v>211.49999999999997</v>
      </c>
      <c r="O224" s="502"/>
      <c r="P224" s="617"/>
      <c r="Q224" s="618"/>
      <c r="R224" s="619"/>
      <c r="S224" s="617"/>
    </row>
    <row r="225" spans="1:19" ht="15.75">
      <c r="A225" s="107" t="s">
        <v>2713</v>
      </c>
      <c r="B225" s="3"/>
      <c r="C225" s="3"/>
      <c r="D225" s="32">
        <f t="shared" si="5"/>
        <v>6075.0000000000009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620">
        <v>351.10000000000008</v>
      </c>
      <c r="O225" s="622"/>
      <c r="P225" s="617"/>
      <c r="Q225" s="618"/>
      <c r="R225" s="619"/>
      <c r="S225" s="617"/>
    </row>
    <row r="226" spans="1:19" ht="15.75">
      <c r="A226" s="284" t="s">
        <v>3632</v>
      </c>
      <c r="B226" s="3"/>
      <c r="C226" s="3"/>
      <c r="D226" s="32">
        <f t="shared" si="5"/>
        <v>5235.7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620">
        <v>334.3</v>
      </c>
      <c r="O226" s="621"/>
      <c r="P226" s="617"/>
      <c r="Q226" s="618"/>
      <c r="R226" s="619"/>
      <c r="S226" s="617"/>
    </row>
    <row r="227" spans="1:19" ht="15.75">
      <c r="A227" s="284" t="s">
        <v>3633</v>
      </c>
      <c r="B227" s="3"/>
      <c r="C227" s="3"/>
      <c r="D227" s="32">
        <f t="shared" si="5"/>
        <v>6063.5999999999995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620">
        <v>359.9</v>
      </c>
      <c r="O227" s="621"/>
      <c r="P227" s="617"/>
      <c r="Q227" s="618"/>
      <c r="R227" s="619"/>
      <c r="S227" s="617"/>
    </row>
    <row r="228" spans="1:19" ht="15.75">
      <c r="A228" s="107" t="s">
        <v>2198</v>
      </c>
      <c r="B228" s="3"/>
      <c r="C228" s="3"/>
      <c r="D228" s="32">
        <f t="shared" si="5"/>
        <v>5432.4000000000005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620">
        <v>314.5</v>
      </c>
      <c r="O228" s="622"/>
      <c r="P228" s="617"/>
      <c r="Q228" s="618"/>
      <c r="R228" s="619"/>
      <c r="S228" s="617"/>
    </row>
    <row r="229" spans="1:19" ht="15.75">
      <c r="A229" s="107" t="s">
        <v>651</v>
      </c>
      <c r="B229" s="3"/>
      <c r="C229" s="3"/>
      <c r="D229" s="32">
        <f t="shared" si="5"/>
        <v>6188.9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620">
        <v>187.10000000000002</v>
      </c>
      <c r="O229" s="622"/>
      <c r="P229" s="617"/>
      <c r="Q229" s="618"/>
      <c r="R229" s="619"/>
      <c r="S229" s="617"/>
    </row>
    <row r="230" spans="1:19" ht="15.75">
      <c r="A230" s="107" t="s">
        <v>682</v>
      </c>
      <c r="B230" s="3"/>
      <c r="C230" s="3"/>
      <c r="D230" s="32">
        <f t="shared" si="5"/>
        <v>5662.7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620">
        <v>477.40000000000003</v>
      </c>
      <c r="O230" s="622"/>
      <c r="P230" s="617"/>
      <c r="Q230" s="618"/>
      <c r="R230" s="619"/>
      <c r="S230" s="617"/>
    </row>
    <row r="231" spans="1:19" ht="15.75">
      <c r="A231" s="107" t="s">
        <v>2708</v>
      </c>
      <c r="B231" s="3"/>
      <c r="C231" s="3"/>
      <c r="D231" s="32">
        <f t="shared" si="5"/>
        <v>6368.9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620">
        <v>242.70000000000002</v>
      </c>
      <c r="O231" s="622"/>
      <c r="P231" s="617"/>
      <c r="Q231" s="618"/>
      <c r="R231" s="619"/>
      <c r="S231" s="617"/>
    </row>
    <row r="232" spans="1:19" ht="15.75">
      <c r="A232" s="107" t="s">
        <v>2734</v>
      </c>
      <c r="B232" s="3"/>
      <c r="C232" s="3"/>
      <c r="D232" s="32">
        <f t="shared" si="5"/>
        <v>4125.5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620">
        <v>291.10000000000008</v>
      </c>
      <c r="O232" s="622"/>
      <c r="P232" s="617"/>
      <c r="Q232" s="618"/>
      <c r="R232" s="619"/>
      <c r="S232" s="617"/>
    </row>
    <row r="233" spans="1:19" ht="15.75">
      <c r="A233" s="284" t="s">
        <v>3634</v>
      </c>
      <c r="B233" s="3"/>
      <c r="C233" s="3"/>
      <c r="D233" s="32">
        <f t="shared" si="5"/>
        <v>2936.8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620">
        <v>150</v>
      </c>
      <c r="O233" s="621"/>
      <c r="P233" s="617"/>
      <c r="Q233" s="618"/>
      <c r="R233" s="619"/>
      <c r="S233" s="617"/>
    </row>
    <row r="234" spans="1:19" ht="15.75">
      <c r="A234" s="284" t="s">
        <v>3635</v>
      </c>
      <c r="B234" s="3"/>
      <c r="C234" s="3"/>
      <c r="D234" s="32">
        <f t="shared" si="5"/>
        <v>4558.05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620">
        <v>123.79999999999998</v>
      </c>
      <c r="O234" s="621"/>
      <c r="P234" s="617"/>
      <c r="Q234" s="618"/>
      <c r="R234" s="619"/>
      <c r="S234" s="617"/>
    </row>
    <row r="235" spans="1:19" ht="15.75">
      <c r="A235" s="107" t="s">
        <v>154</v>
      </c>
      <c r="B235" s="3"/>
      <c r="C235" s="3"/>
      <c r="D235" s="32">
        <f t="shared" si="5"/>
        <v>6602.9999999999991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620">
        <v>448.90000000000003</v>
      </c>
      <c r="O235" s="622"/>
      <c r="P235" s="617"/>
      <c r="Q235" s="618"/>
      <c r="R235" s="619"/>
      <c r="S235" s="617"/>
    </row>
    <row r="236" spans="1:19" ht="15.75">
      <c r="A236" s="107" t="s">
        <v>2210</v>
      </c>
      <c r="B236" s="3"/>
      <c r="C236" s="3"/>
      <c r="D236" s="32">
        <f t="shared" si="5"/>
        <v>4483.4000000000005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620">
        <v>149.00000000000003</v>
      </c>
      <c r="O236" s="622"/>
      <c r="P236" s="617"/>
      <c r="Q236" s="618"/>
      <c r="R236" s="619"/>
      <c r="S236" s="617"/>
    </row>
    <row r="237" spans="1:19" ht="15.75">
      <c r="A237" s="107" t="s">
        <v>669</v>
      </c>
      <c r="B237" s="3"/>
      <c r="C237" s="3"/>
      <c r="D237" s="32">
        <f t="shared" si="5"/>
        <v>5533.0000000000009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620">
        <v>334.80000000000007</v>
      </c>
      <c r="O237" s="622"/>
      <c r="P237" s="617"/>
      <c r="Q237" s="618"/>
      <c r="R237" s="619"/>
      <c r="S237" s="617"/>
    </row>
    <row r="238" spans="1:19" ht="15.75">
      <c r="A238" s="107" t="s">
        <v>2723</v>
      </c>
      <c r="B238" s="3"/>
      <c r="C238" s="3"/>
      <c r="D238" s="32">
        <f t="shared" si="5"/>
        <v>6541.5000000000009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620">
        <v>370.5</v>
      </c>
      <c r="O238" s="622"/>
      <c r="P238" s="617"/>
      <c r="Q238" s="618"/>
      <c r="R238" s="619"/>
      <c r="S238" s="617"/>
    </row>
    <row r="239" spans="1:19" ht="15.75">
      <c r="A239" s="284" t="s">
        <v>142</v>
      </c>
      <c r="B239" s="3"/>
      <c r="C239" s="3"/>
      <c r="D239" s="32">
        <f t="shared" si="5"/>
        <v>6413.05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620">
        <v>108.5</v>
      </c>
      <c r="O239" s="621"/>
      <c r="P239" s="617"/>
      <c r="Q239" s="618"/>
      <c r="R239" s="619"/>
      <c r="S239" s="617"/>
    </row>
    <row r="240" spans="1:19" ht="15.75">
      <c r="A240" s="106" t="s">
        <v>1349</v>
      </c>
      <c r="B240" s="3"/>
      <c r="C240" s="3"/>
      <c r="D240" s="32">
        <f t="shared" si="5"/>
        <v>5375.9000000000005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620">
        <v>273.39999999999998</v>
      </c>
      <c r="O240" s="502"/>
      <c r="P240" s="617"/>
      <c r="Q240" s="618"/>
      <c r="R240" s="619"/>
      <c r="S240" s="617"/>
    </row>
    <row r="241" spans="1:19" ht="15.75">
      <c r="A241" s="107" t="s">
        <v>683</v>
      </c>
      <c r="B241" s="3"/>
      <c r="C241" s="3"/>
      <c r="D241" s="32">
        <f t="shared" ref="D241:D280" si="6">SUM(E241:DZ241)</f>
        <v>6382.4999999999991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620">
        <v>522.80000000000007</v>
      </c>
      <c r="O241" s="622"/>
      <c r="P241" s="617"/>
      <c r="Q241" s="618"/>
      <c r="R241" s="619"/>
      <c r="S241" s="617"/>
    </row>
    <row r="242" spans="1:19" ht="15.75">
      <c r="A242" s="107" t="s">
        <v>2724</v>
      </c>
      <c r="B242" s="3"/>
      <c r="C242" s="3"/>
      <c r="D242" s="32">
        <f t="shared" si="6"/>
        <v>4490.6000000000004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620">
        <v>335.5</v>
      </c>
      <c r="O242" s="622"/>
      <c r="P242" s="617"/>
      <c r="Q242" s="618"/>
      <c r="R242" s="619"/>
      <c r="S242" s="617"/>
    </row>
    <row r="243" spans="1:19" ht="15.75">
      <c r="A243" s="284" t="s">
        <v>3636</v>
      </c>
      <c r="B243" s="3"/>
      <c r="C243" s="3"/>
      <c r="D243" s="32">
        <f t="shared" si="6"/>
        <v>3806.1000000000004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620">
        <v>423.20000000000005</v>
      </c>
      <c r="O243" s="621"/>
      <c r="P243" s="617"/>
      <c r="Q243" s="618"/>
      <c r="R243" s="619"/>
      <c r="S243" s="617"/>
    </row>
    <row r="244" spans="1:19" ht="15.75">
      <c r="A244" s="285" t="s">
        <v>1690</v>
      </c>
      <c r="B244" s="3"/>
      <c r="C244" s="3"/>
      <c r="D244" s="32">
        <f t="shared" si="6"/>
        <v>3972.85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620">
        <v>435.09999999999997</v>
      </c>
      <c r="O244" s="616"/>
      <c r="P244" s="617"/>
      <c r="Q244" s="618"/>
      <c r="R244" s="619"/>
      <c r="S244" s="617"/>
    </row>
    <row r="245" spans="1:19" ht="15.75">
      <c r="A245" s="107" t="s">
        <v>654</v>
      </c>
      <c r="B245" s="3"/>
      <c r="C245" s="3"/>
      <c r="D245" s="32">
        <f t="shared" si="6"/>
        <v>6114.8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620">
        <v>528</v>
      </c>
      <c r="O245" s="622"/>
      <c r="P245" s="617"/>
      <c r="Q245" s="618"/>
      <c r="R245" s="619"/>
      <c r="S245" s="617"/>
    </row>
    <row r="246" spans="1:19" ht="15.75">
      <c r="A246" s="107" t="s">
        <v>653</v>
      </c>
      <c r="B246" s="3"/>
      <c r="C246" s="3"/>
      <c r="D246" s="32">
        <f t="shared" si="6"/>
        <v>7391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620">
        <v>438.3</v>
      </c>
      <c r="O246" s="622"/>
      <c r="P246" s="617"/>
      <c r="Q246" s="618"/>
      <c r="R246" s="619"/>
      <c r="S246" s="617"/>
    </row>
    <row r="247" spans="1:19" ht="15.75">
      <c r="A247" s="285" t="s">
        <v>1753</v>
      </c>
      <c r="B247" s="3"/>
      <c r="C247" s="3"/>
      <c r="D247" s="32">
        <f t="shared" si="6"/>
        <v>5029.0500000000011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620">
        <v>102.1</v>
      </c>
      <c r="O247" s="616"/>
      <c r="P247" s="617"/>
      <c r="Q247" s="618"/>
      <c r="R247" s="619"/>
      <c r="S247" s="617"/>
    </row>
    <row r="248" spans="1:19" ht="15.75">
      <c r="A248" s="107" t="s">
        <v>638</v>
      </c>
      <c r="B248" s="3"/>
      <c r="C248" s="3"/>
      <c r="D248" s="32">
        <f t="shared" si="6"/>
        <v>5594.5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620">
        <v>362.9</v>
      </c>
      <c r="O248" s="622"/>
      <c r="P248" s="617"/>
      <c r="Q248" s="618"/>
      <c r="R248" s="619"/>
      <c r="S248" s="617"/>
    </row>
    <row r="249" spans="1:19" ht="15.75">
      <c r="A249" s="285" t="s">
        <v>1649</v>
      </c>
      <c r="B249" s="3"/>
      <c r="C249" s="3"/>
      <c r="D249" s="32">
        <f t="shared" si="6"/>
        <v>5869.8499999999995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620">
        <v>315.3</v>
      </c>
      <c r="O249" s="616"/>
      <c r="P249" s="617"/>
      <c r="Q249" s="618"/>
      <c r="R249" s="619"/>
      <c r="S249" s="617"/>
    </row>
    <row r="250" spans="1:19" ht="15.75">
      <c r="A250" s="107" t="s">
        <v>2714</v>
      </c>
      <c r="B250" s="3"/>
      <c r="C250" s="3"/>
      <c r="D250" s="32">
        <f t="shared" si="6"/>
        <v>4933.8999999999996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620">
        <v>357.20000000000005</v>
      </c>
      <c r="O250" s="622"/>
      <c r="P250" s="617"/>
      <c r="Q250" s="618"/>
      <c r="R250" s="619"/>
      <c r="S250" s="617"/>
    </row>
    <row r="251" spans="1:19" ht="15.75">
      <c r="A251" s="107" t="s">
        <v>2832</v>
      </c>
      <c r="B251" s="3"/>
      <c r="C251" s="3"/>
      <c r="D251" s="32">
        <f t="shared" si="6"/>
        <v>4808.6999999999989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620">
        <v>19.5</v>
      </c>
      <c r="O251" s="622"/>
      <c r="P251" s="617"/>
      <c r="Q251" s="618"/>
      <c r="R251" s="619"/>
      <c r="S251" s="617"/>
    </row>
    <row r="252" spans="1:19" ht="15.75">
      <c r="A252" s="284" t="s">
        <v>3637</v>
      </c>
      <c r="B252" s="3"/>
      <c r="C252" s="3"/>
      <c r="D252" s="32">
        <f t="shared" si="6"/>
        <v>4394.9000000000005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620">
        <v>294.60000000000002</v>
      </c>
      <c r="O252" s="621"/>
      <c r="P252" s="617"/>
      <c r="Q252" s="618"/>
      <c r="R252" s="619"/>
      <c r="S252" s="617"/>
    </row>
    <row r="253" spans="1:19" ht="15.75">
      <c r="A253" s="284" t="s">
        <v>3638</v>
      </c>
      <c r="B253" s="3"/>
      <c r="C253" s="3"/>
      <c r="D253" s="32">
        <f t="shared" si="6"/>
        <v>4851.9000000000005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620">
        <v>126.70000000000002</v>
      </c>
      <c r="O253" s="621"/>
      <c r="P253" s="617"/>
      <c r="Q253" s="618"/>
      <c r="R253" s="619"/>
      <c r="S253" s="617"/>
    </row>
    <row r="254" spans="1:19" ht="15.75">
      <c r="A254" s="285" t="s">
        <v>31</v>
      </c>
      <c r="B254" s="3"/>
      <c r="C254" s="3"/>
      <c r="D254" s="32">
        <f t="shared" si="6"/>
        <v>7615.7000000000007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620">
        <v>255.1</v>
      </c>
      <c r="O254" s="616"/>
      <c r="P254" s="617"/>
      <c r="Q254" s="618"/>
      <c r="R254" s="619"/>
      <c r="S254" s="617"/>
    </row>
    <row r="255" spans="1:19" ht="15.75">
      <c r="A255" s="107" t="s">
        <v>2718</v>
      </c>
      <c r="B255" s="3"/>
      <c r="C255" s="3"/>
      <c r="D255" s="32">
        <f t="shared" si="6"/>
        <v>6188.3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620">
        <v>337.20000000000005</v>
      </c>
      <c r="O255" s="622"/>
      <c r="P255" s="617"/>
      <c r="Q255" s="618"/>
      <c r="R255" s="619"/>
      <c r="S255" s="617"/>
    </row>
    <row r="256" spans="1:19" ht="15.75">
      <c r="A256" s="107" t="s">
        <v>694</v>
      </c>
      <c r="B256" s="3"/>
      <c r="C256" s="3"/>
      <c r="D256" s="32">
        <f t="shared" si="6"/>
        <v>3053.3500000000004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620">
        <v>174.29999999999998</v>
      </c>
      <c r="O256" s="622"/>
      <c r="P256" s="617"/>
      <c r="Q256" s="618"/>
      <c r="R256" s="619"/>
      <c r="S256" s="617"/>
    </row>
    <row r="257" spans="1:19" ht="15.75">
      <c r="A257" s="284" t="s">
        <v>3639</v>
      </c>
      <c r="B257" s="3"/>
      <c r="C257" s="3"/>
      <c r="D257" s="32">
        <f t="shared" si="6"/>
        <v>5016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620">
        <v>181.4</v>
      </c>
      <c r="O257" s="621"/>
      <c r="P257" s="617"/>
      <c r="Q257" s="618"/>
      <c r="R257" s="619"/>
      <c r="S257" s="617"/>
    </row>
    <row r="258" spans="1:19" ht="15.75">
      <c r="A258" s="107" t="s">
        <v>3679</v>
      </c>
      <c r="B258" s="3"/>
      <c r="C258" s="3"/>
      <c r="D258" s="32">
        <f t="shared" si="6"/>
        <v>3983.4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620">
        <v>152.4</v>
      </c>
      <c r="O258" s="622"/>
      <c r="P258" s="617"/>
      <c r="Q258" s="618"/>
      <c r="R258" s="619"/>
      <c r="S258" s="617"/>
    </row>
    <row r="259" spans="1:19" ht="15.75">
      <c r="A259" s="107" t="s">
        <v>686</v>
      </c>
      <c r="B259" s="3"/>
      <c r="C259" s="3"/>
      <c r="D259" s="32">
        <f t="shared" si="6"/>
        <v>4305.2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620">
        <v>317.59999999999997</v>
      </c>
      <c r="O259" s="622"/>
      <c r="P259" s="617"/>
      <c r="Q259" s="618"/>
      <c r="R259" s="619"/>
      <c r="S259" s="617"/>
    </row>
    <row r="260" spans="1:19" ht="15.75">
      <c r="A260" s="285" t="s">
        <v>33</v>
      </c>
      <c r="B260" s="3"/>
      <c r="C260" s="3"/>
      <c r="D260" s="32">
        <f t="shared" si="6"/>
        <v>5643.5999999999995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620">
        <v>380.1</v>
      </c>
      <c r="O260" s="616"/>
      <c r="P260" s="617"/>
      <c r="Q260" s="618"/>
      <c r="R260" s="619"/>
      <c r="S260" s="617"/>
    </row>
    <row r="261" spans="1:19" ht="15.75">
      <c r="A261" s="285" t="s">
        <v>37</v>
      </c>
      <c r="B261" s="3"/>
      <c r="C261" s="3"/>
      <c r="D261" s="32">
        <f t="shared" si="6"/>
        <v>5096.6499999999996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620">
        <v>326.89999999999998</v>
      </c>
      <c r="O261" s="616"/>
      <c r="P261" s="617"/>
      <c r="Q261" s="618"/>
      <c r="R261" s="619"/>
      <c r="S261" s="617"/>
    </row>
    <row r="262" spans="1:19" ht="15.75">
      <c r="A262" s="284" t="s">
        <v>143</v>
      </c>
      <c r="B262" s="3"/>
      <c r="C262" s="3"/>
      <c r="D262" s="32">
        <f t="shared" si="6"/>
        <v>5058.7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620">
        <v>428.4</v>
      </c>
      <c r="O262" s="621"/>
      <c r="P262" s="617"/>
      <c r="Q262" s="618"/>
      <c r="R262" s="619"/>
      <c r="S262" s="617"/>
    </row>
    <row r="263" spans="1:19" ht="15.75">
      <c r="A263" s="284" t="s">
        <v>3640</v>
      </c>
      <c r="B263" s="3"/>
      <c r="C263" s="3"/>
      <c r="D263" s="32">
        <f t="shared" si="6"/>
        <v>4480.8999999999996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620">
        <v>173.20000000000005</v>
      </c>
      <c r="O263" s="621"/>
      <c r="P263" s="617"/>
      <c r="Q263" s="618"/>
      <c r="R263" s="619"/>
      <c r="S263" s="617"/>
    </row>
    <row r="264" spans="1:19" ht="15.75">
      <c r="A264" s="107" t="s">
        <v>2721</v>
      </c>
      <c r="B264" s="3"/>
      <c r="C264" s="3"/>
      <c r="D264" s="32">
        <f t="shared" si="6"/>
        <v>6352.3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620">
        <v>306.00000000000006</v>
      </c>
      <c r="O264" s="622"/>
      <c r="P264" s="617"/>
      <c r="Q264" s="618"/>
      <c r="R264" s="619"/>
      <c r="S264" s="617"/>
    </row>
    <row r="265" spans="1:19" ht="15.75">
      <c r="A265" s="106" t="s">
        <v>1351</v>
      </c>
      <c r="B265" s="3"/>
      <c r="C265" s="3"/>
      <c r="D265" s="32">
        <f t="shared" si="6"/>
        <v>5951.4000000000005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620">
        <v>284.3</v>
      </c>
      <c r="O265" s="502"/>
      <c r="P265" s="617"/>
      <c r="Q265" s="618"/>
      <c r="R265" s="619"/>
      <c r="S265" s="617"/>
    </row>
    <row r="266" spans="1:19" ht="15.75">
      <c r="A266" s="107" t="s">
        <v>2722</v>
      </c>
      <c r="B266" s="3"/>
      <c r="C266" s="3"/>
      <c r="D266" s="32">
        <f t="shared" si="6"/>
        <v>7208.3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620">
        <v>470.3</v>
      </c>
      <c r="O266" s="622"/>
      <c r="P266" s="617"/>
      <c r="Q266" s="618"/>
      <c r="R266" s="619"/>
      <c r="S266" s="617"/>
    </row>
    <row r="267" spans="1:19" ht="15.75">
      <c r="A267" s="284" t="s">
        <v>3641</v>
      </c>
      <c r="B267" s="3"/>
      <c r="C267" s="3"/>
      <c r="D267" s="32">
        <f t="shared" si="6"/>
        <v>3742.4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620">
        <v>362.4</v>
      </c>
      <c r="O267" s="621"/>
      <c r="P267" s="617"/>
      <c r="Q267" s="618"/>
      <c r="R267" s="619"/>
      <c r="S267" s="617"/>
    </row>
    <row r="268" spans="1:19" ht="15.75">
      <c r="A268" s="107" t="s">
        <v>2727</v>
      </c>
      <c r="B268" s="3"/>
      <c r="C268" s="3"/>
      <c r="D268" s="32">
        <f t="shared" si="6"/>
        <v>4233.7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620">
        <v>302.7</v>
      </c>
      <c r="O268" s="622"/>
      <c r="P268" s="617"/>
      <c r="Q268" s="618"/>
      <c r="R268" s="619"/>
      <c r="S268" s="617"/>
    </row>
    <row r="269" spans="1:19" ht="15.75">
      <c r="A269" s="285" t="s">
        <v>1671</v>
      </c>
      <c r="B269" s="3"/>
      <c r="C269" s="3"/>
      <c r="D269" s="32">
        <f t="shared" si="6"/>
        <v>5787.5000000000018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620">
        <v>512.90000000000009</v>
      </c>
      <c r="O269" s="616"/>
      <c r="P269" s="617"/>
      <c r="Q269" s="618"/>
      <c r="R269" s="619"/>
      <c r="S269" s="617"/>
    </row>
    <row r="270" spans="1:19" ht="15.75">
      <c r="A270" s="107" t="s">
        <v>180</v>
      </c>
      <c r="B270" s="3"/>
      <c r="C270" s="3"/>
      <c r="D270" s="32">
        <f t="shared" si="6"/>
        <v>6280.7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620">
        <v>365.4</v>
      </c>
      <c r="O270" s="622"/>
      <c r="P270" s="617"/>
      <c r="Q270" s="618"/>
      <c r="R270" s="619"/>
      <c r="S270" s="617"/>
    </row>
    <row r="271" spans="1:19" ht="15.75">
      <c r="A271" s="107" t="s">
        <v>2710</v>
      </c>
      <c r="B271" s="3"/>
      <c r="C271" s="3"/>
      <c r="D271" s="32">
        <f t="shared" si="6"/>
        <v>4989.4999999999991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620">
        <v>363.40000000000003</v>
      </c>
      <c r="O271" s="622"/>
      <c r="P271" s="617"/>
      <c r="Q271" s="618"/>
      <c r="R271" s="619"/>
      <c r="S271" s="617"/>
    </row>
    <row r="272" spans="1:19" ht="15.75">
      <c r="A272" s="107" t="s">
        <v>2217</v>
      </c>
      <c r="B272" s="3"/>
      <c r="C272" s="3"/>
      <c r="D272" s="32">
        <f t="shared" si="6"/>
        <v>4612.8999999999996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620">
        <v>262.5</v>
      </c>
      <c r="O272" s="622"/>
      <c r="P272" s="617"/>
      <c r="Q272" s="618"/>
      <c r="R272" s="619"/>
      <c r="S272" s="617"/>
    </row>
    <row r="273" spans="1:27" ht="15.75">
      <c r="A273" s="107" t="s">
        <v>2729</v>
      </c>
      <c r="B273" s="3"/>
      <c r="C273" s="3"/>
      <c r="D273" s="32">
        <f t="shared" si="6"/>
        <v>4766.8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620">
        <v>232.79999999999998</v>
      </c>
      <c r="O273" s="622"/>
      <c r="P273" s="617"/>
      <c r="Q273" s="618"/>
      <c r="R273" s="619"/>
      <c r="S273" s="617"/>
    </row>
    <row r="274" spans="1:27" ht="15.75">
      <c r="A274" s="107" t="s">
        <v>155</v>
      </c>
      <c r="B274" s="3"/>
      <c r="C274" s="3"/>
      <c r="D274" s="32">
        <f t="shared" si="6"/>
        <v>7175.5999999999995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620">
        <v>244.79999999999998</v>
      </c>
      <c r="O274" s="622"/>
      <c r="P274" s="617"/>
      <c r="Q274" s="618"/>
      <c r="R274" s="619"/>
      <c r="S274" s="617"/>
    </row>
    <row r="275" spans="1:27" ht="15.75">
      <c r="A275" s="284" t="s">
        <v>3642</v>
      </c>
      <c r="B275" s="3"/>
      <c r="C275" s="3"/>
      <c r="D275" s="32">
        <f t="shared" si="6"/>
        <v>5176.6499999999996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620">
        <v>59.6</v>
      </c>
      <c r="O275" s="621"/>
      <c r="P275" s="617"/>
      <c r="Q275" s="618"/>
      <c r="R275" s="619"/>
      <c r="S275" s="617"/>
    </row>
    <row r="276" spans="1:27" ht="15.75">
      <c r="A276" s="107" t="s">
        <v>2730</v>
      </c>
      <c r="B276" s="3"/>
      <c r="C276" s="3"/>
      <c r="D276" s="32">
        <f t="shared" si="6"/>
        <v>3715.7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620">
        <v>135.80000000000001</v>
      </c>
      <c r="O276" s="622"/>
      <c r="P276" s="617"/>
      <c r="Q276" s="618"/>
      <c r="R276" s="619"/>
      <c r="S276" s="617"/>
    </row>
    <row r="277" spans="1:27" ht="15.75">
      <c r="A277" s="107" t="s">
        <v>2728</v>
      </c>
      <c r="B277" s="3"/>
      <c r="C277" s="3"/>
      <c r="D277" s="32">
        <f t="shared" si="6"/>
        <v>6467.3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620">
        <v>249.40000000000003</v>
      </c>
      <c r="O277" s="622"/>
      <c r="P277" s="617"/>
      <c r="Q277" s="618"/>
      <c r="R277" s="619"/>
      <c r="S277" s="617"/>
    </row>
    <row r="278" spans="1:27" ht="15.75">
      <c r="A278" s="107" t="s">
        <v>2709</v>
      </c>
      <c r="B278" s="3"/>
      <c r="C278" s="3"/>
      <c r="D278" s="32">
        <f t="shared" si="6"/>
        <v>5004.2000000000016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620">
        <v>159.80000000000001</v>
      </c>
      <c r="O278" s="622"/>
      <c r="P278" s="617"/>
      <c r="Q278" s="618"/>
      <c r="R278" s="619"/>
      <c r="S278" s="617"/>
    </row>
    <row r="279" spans="1:27" ht="15.75">
      <c r="A279" s="107" t="s">
        <v>658</v>
      </c>
      <c r="B279" s="3"/>
      <c r="C279" s="3"/>
      <c r="D279" s="32">
        <f t="shared" si="6"/>
        <v>5270.4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620">
        <v>552.4</v>
      </c>
      <c r="O279" s="622"/>
      <c r="P279" s="617"/>
      <c r="Q279" s="618"/>
      <c r="R279" s="619"/>
      <c r="S279" s="617"/>
    </row>
    <row r="280" spans="1:27" ht="15.75">
      <c r="A280" s="285" t="s">
        <v>1655</v>
      </c>
      <c r="B280" s="3"/>
      <c r="C280" s="3"/>
      <c r="D280" s="32">
        <f t="shared" si="6"/>
        <v>6175.7999999999993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620">
        <v>240.2</v>
      </c>
      <c r="O280" s="616"/>
      <c r="P280" s="617"/>
      <c r="Q280" s="618"/>
      <c r="R280" s="619"/>
      <c r="S280" s="617"/>
    </row>
    <row r="281" spans="1:27" ht="15.75">
      <c r="D281" s="32"/>
    </row>
    <row r="282" spans="1:27" ht="15.75">
      <c r="D282" s="32"/>
    </row>
    <row r="283" spans="1:27" ht="15.75">
      <c r="D283" s="32"/>
    </row>
    <row r="284" spans="1:27" s="30" customFormat="1" ht="20.25">
      <c r="A284" s="30" t="s">
        <v>1241</v>
      </c>
      <c r="B284"/>
      <c r="C284"/>
      <c r="D284" s="31" t="s">
        <v>40</v>
      </c>
      <c r="E284" s="102" t="s">
        <v>4357</v>
      </c>
      <c r="F284" s="102" t="s">
        <v>4359</v>
      </c>
      <c r="G284" s="102" t="s">
        <v>4469</v>
      </c>
      <c r="H284" s="102" t="s">
        <v>4468</v>
      </c>
      <c r="I284" s="102" t="s">
        <v>4459</v>
      </c>
      <c r="J284" s="102" t="s">
        <v>4507</v>
      </c>
      <c r="K284" s="102" t="s">
        <v>4174</v>
      </c>
      <c r="L284" s="102" t="s">
        <v>4557</v>
      </c>
      <c r="M284" s="102" t="s">
        <v>4556</v>
      </c>
      <c r="N284" s="102" t="s">
        <v>4553</v>
      </c>
      <c r="O284" s="102" t="s">
        <v>4670</v>
      </c>
      <c r="P284" s="102" t="s">
        <v>4718</v>
      </c>
      <c r="Q284" s="102" t="s">
        <v>3207</v>
      </c>
      <c r="R284" s="102" t="s">
        <v>4916</v>
      </c>
      <c r="S284" s="102" t="s">
        <v>4917</v>
      </c>
      <c r="T284" s="102" t="s">
        <v>4952</v>
      </c>
      <c r="U284" s="102" t="s">
        <v>5089</v>
      </c>
      <c r="V284" s="102" t="s">
        <v>5110</v>
      </c>
    </row>
    <row r="285" spans="1:27" ht="15.75">
      <c r="A285" s="285" t="s">
        <v>1657</v>
      </c>
      <c r="B285" s="3"/>
      <c r="C285" s="3"/>
      <c r="D285" s="32">
        <f t="shared" ref="D285:D316" si="7">SUM(E285:DZ285)</f>
        <v>782.9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285"/>
      <c r="X285" s="61"/>
      <c r="Z285" s="270"/>
      <c r="AA285" s="61"/>
    </row>
    <row r="286" spans="1:27" ht="15.75">
      <c r="A286" s="106" t="s">
        <v>1346</v>
      </c>
      <c r="B286" s="3"/>
      <c r="C286" s="3"/>
      <c r="D286" s="32">
        <f t="shared" si="7"/>
        <v>647.80000000000007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502"/>
      <c r="X286" s="61"/>
      <c r="Z286" s="270"/>
      <c r="AA286" s="61"/>
    </row>
    <row r="287" spans="1:27" ht="15.75">
      <c r="A287" s="284" t="s">
        <v>3614</v>
      </c>
      <c r="B287" s="3"/>
      <c r="C287" s="3"/>
      <c r="D287" s="32">
        <f t="shared" si="7"/>
        <v>752.8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284"/>
      <c r="X287" s="61"/>
      <c r="Z287" s="270"/>
      <c r="AA287" s="61"/>
    </row>
    <row r="288" spans="1:27" ht="15.75">
      <c r="A288" s="106" t="s">
        <v>1337</v>
      </c>
      <c r="B288" s="3"/>
      <c r="C288" s="3"/>
      <c r="D288" s="32">
        <f t="shared" si="7"/>
        <v>948.9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502"/>
      <c r="X288" s="402"/>
      <c r="Z288" s="270"/>
      <c r="AA288" s="61"/>
    </row>
    <row r="289" spans="1:27" ht="15.75">
      <c r="A289" s="107" t="s">
        <v>2195</v>
      </c>
      <c r="B289" s="3"/>
      <c r="C289" s="3"/>
      <c r="D289" s="32">
        <f t="shared" si="7"/>
        <v>1191.95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107"/>
      <c r="X289" s="61"/>
      <c r="Z289" s="270"/>
      <c r="AA289" s="61"/>
    </row>
    <row r="290" spans="1:27" ht="15.75">
      <c r="A290" s="285" t="s">
        <v>1</v>
      </c>
      <c r="B290" s="3"/>
      <c r="C290" s="3"/>
      <c r="D290" s="32">
        <f t="shared" si="7"/>
        <v>457.70000000000005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285"/>
      <c r="X290" s="61"/>
      <c r="Z290" s="270"/>
      <c r="AA290" s="61"/>
    </row>
    <row r="291" spans="1:27" ht="15.75">
      <c r="A291" s="285" t="s">
        <v>1656</v>
      </c>
      <c r="B291" s="3"/>
      <c r="C291" s="3"/>
      <c r="D291" s="32">
        <f t="shared" si="7"/>
        <v>575.50000000000011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285"/>
      <c r="X291" s="61"/>
      <c r="Z291" s="270"/>
      <c r="AA291" s="61"/>
    </row>
    <row r="292" spans="1:27" ht="15.75">
      <c r="A292" s="285" t="s">
        <v>1664</v>
      </c>
      <c r="B292" s="3"/>
      <c r="C292" s="3"/>
      <c r="D292" s="32">
        <f t="shared" si="7"/>
        <v>831.40000000000009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285"/>
      <c r="X292" s="61"/>
      <c r="Z292" s="270"/>
      <c r="AA292" s="61"/>
    </row>
    <row r="293" spans="1:27" ht="15.75">
      <c r="A293" s="284" t="s">
        <v>3615</v>
      </c>
      <c r="B293" s="3"/>
      <c r="C293" s="3"/>
      <c r="D293" s="32">
        <f t="shared" si="7"/>
        <v>696.8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284"/>
      <c r="X293" s="61"/>
      <c r="Z293" s="270"/>
      <c r="AA293" s="61"/>
    </row>
    <row r="294" spans="1:27" ht="15.75">
      <c r="A294" s="107" t="s">
        <v>2717</v>
      </c>
      <c r="B294" s="3"/>
      <c r="C294" s="3"/>
      <c r="D294" s="32">
        <f t="shared" si="7"/>
        <v>1315.6000000000001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107"/>
      <c r="X294" s="61"/>
      <c r="Z294" s="270"/>
      <c r="AA294" s="61"/>
    </row>
    <row r="295" spans="1:27" ht="15.75">
      <c r="A295" s="107" t="s">
        <v>3616</v>
      </c>
      <c r="B295" s="3"/>
      <c r="C295" s="3"/>
      <c r="D295" s="32">
        <f t="shared" si="7"/>
        <v>753.19999999999982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107"/>
      <c r="X295" s="61"/>
      <c r="Z295" s="270"/>
      <c r="AA295" s="61"/>
    </row>
    <row r="296" spans="1:27" ht="15.75">
      <c r="A296" s="106" t="s">
        <v>1342</v>
      </c>
      <c r="B296" s="3"/>
      <c r="C296" s="3"/>
      <c r="D296" s="32">
        <f t="shared" si="7"/>
        <v>1030.2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502"/>
      <c r="X296" s="61"/>
      <c r="Z296" s="270"/>
      <c r="AA296" s="61"/>
    </row>
    <row r="297" spans="1:27" ht="15.75">
      <c r="A297" s="107" t="s">
        <v>2848</v>
      </c>
      <c r="B297" s="3"/>
      <c r="C297" s="3"/>
      <c r="D297" s="32">
        <f t="shared" si="7"/>
        <v>798.8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107"/>
      <c r="X297" s="61"/>
      <c r="Z297" s="270"/>
      <c r="AA297" s="61"/>
    </row>
    <row r="298" spans="1:27" ht="15.75">
      <c r="A298" s="107" t="s">
        <v>675</v>
      </c>
      <c r="B298" s="3"/>
      <c r="C298" s="3"/>
      <c r="D298" s="32">
        <f t="shared" si="7"/>
        <v>712.4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107"/>
      <c r="X298" s="61"/>
      <c r="Z298" s="270"/>
      <c r="AA298" s="61"/>
    </row>
    <row r="299" spans="1:27" ht="15.75">
      <c r="A299" s="107" t="s">
        <v>2707</v>
      </c>
      <c r="B299" s="3"/>
      <c r="C299" s="3"/>
      <c r="D299" s="32">
        <f t="shared" si="7"/>
        <v>1088.6999999999998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107"/>
      <c r="X299" s="61"/>
      <c r="Z299" s="270"/>
      <c r="AA299" s="61"/>
    </row>
    <row r="300" spans="1:27" ht="15.75">
      <c r="A300" s="284" t="s">
        <v>3617</v>
      </c>
      <c r="B300" s="3"/>
      <c r="C300" s="3"/>
      <c r="D300" s="32">
        <f t="shared" si="7"/>
        <v>661.19999999999993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284"/>
      <c r="X300" s="61"/>
      <c r="Z300" s="270"/>
      <c r="AA300" s="61"/>
    </row>
    <row r="301" spans="1:27" ht="15.75">
      <c r="A301" s="285" t="s">
        <v>1653</v>
      </c>
      <c r="B301" s="3"/>
      <c r="C301" s="3"/>
      <c r="D301" s="32">
        <f t="shared" si="7"/>
        <v>780.8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285"/>
      <c r="X301" s="61"/>
      <c r="Z301" s="270"/>
      <c r="AA301" s="61"/>
    </row>
    <row r="302" spans="1:27" ht="15.75">
      <c r="A302" s="107" t="s">
        <v>2196</v>
      </c>
      <c r="B302" s="3"/>
      <c r="C302" s="3"/>
      <c r="D302" s="32">
        <f t="shared" si="7"/>
        <v>798.55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107"/>
      <c r="X302" s="61"/>
      <c r="Z302" s="270"/>
      <c r="AA302" s="61"/>
    </row>
    <row r="303" spans="1:27" ht="15.75">
      <c r="A303" s="107" t="s">
        <v>153</v>
      </c>
      <c r="B303" s="3"/>
      <c r="C303" s="3"/>
      <c r="D303" s="32">
        <f t="shared" si="7"/>
        <v>1111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107"/>
      <c r="X303" s="61"/>
      <c r="Z303" s="270"/>
      <c r="AA303" s="61"/>
    </row>
    <row r="304" spans="1:27" ht="15.75">
      <c r="A304" s="285" t="s">
        <v>1665</v>
      </c>
      <c r="B304" s="3"/>
      <c r="C304" s="3"/>
      <c r="D304" s="32">
        <f t="shared" si="7"/>
        <v>638.90000000000009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285"/>
      <c r="X304" s="61"/>
      <c r="Z304" s="270"/>
      <c r="AA304" s="61"/>
    </row>
    <row r="305" spans="1:27" ht="15.75">
      <c r="A305" s="284" t="s">
        <v>3618</v>
      </c>
      <c r="B305" s="3"/>
      <c r="C305" s="3"/>
      <c r="D305" s="32">
        <f t="shared" si="7"/>
        <v>1359.5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284"/>
      <c r="X305" s="61"/>
      <c r="Z305" s="270"/>
      <c r="AA305" s="61"/>
    </row>
    <row r="306" spans="1:27" ht="15.75">
      <c r="A306" s="107" t="s">
        <v>2212</v>
      </c>
      <c r="B306" s="3"/>
      <c r="C306" s="3"/>
      <c r="D306" s="32">
        <f t="shared" si="7"/>
        <v>1181.5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107"/>
      <c r="X306" s="61"/>
      <c r="Z306" s="270"/>
      <c r="AA306" s="61"/>
    </row>
    <row r="307" spans="1:27" ht="15.75">
      <c r="A307" s="284" t="s">
        <v>3619</v>
      </c>
      <c r="B307" s="3"/>
      <c r="C307" s="3"/>
      <c r="D307" s="32">
        <f t="shared" si="7"/>
        <v>806.80000000000018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284"/>
      <c r="X307" s="61"/>
      <c r="Z307" s="270"/>
      <c r="AA307" s="61"/>
    </row>
    <row r="308" spans="1:27" ht="15.75">
      <c r="A308" s="107" t="s">
        <v>2720</v>
      </c>
      <c r="B308" s="3"/>
      <c r="C308" s="3"/>
      <c r="D308" s="32">
        <f t="shared" si="7"/>
        <v>1129.8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107"/>
      <c r="X308" s="61"/>
      <c r="Z308" s="270"/>
      <c r="AA308" s="61"/>
    </row>
    <row r="309" spans="1:27" ht="15.75">
      <c r="A309" s="285" t="s">
        <v>1661</v>
      </c>
      <c r="B309" s="3"/>
      <c r="C309" s="3"/>
      <c r="D309" s="32">
        <f t="shared" si="7"/>
        <v>883.2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285"/>
      <c r="X309" s="61"/>
      <c r="Z309" s="270"/>
      <c r="AA309" s="61"/>
    </row>
    <row r="310" spans="1:27" ht="15.75">
      <c r="A310" s="285" t="s">
        <v>11</v>
      </c>
      <c r="B310" s="3"/>
      <c r="C310" s="3"/>
      <c r="D310" s="32">
        <f t="shared" si="7"/>
        <v>951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285"/>
      <c r="X310" s="61"/>
      <c r="Z310" s="270"/>
      <c r="AA310" s="61"/>
    </row>
    <row r="311" spans="1:27" ht="15.75">
      <c r="A311" s="107" t="s">
        <v>2197</v>
      </c>
      <c r="B311" s="3"/>
      <c r="C311" s="3"/>
      <c r="D311" s="32">
        <f t="shared" si="7"/>
        <v>594.6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107"/>
      <c r="X311" s="61"/>
      <c r="Z311" s="270"/>
      <c r="AA311" s="61"/>
    </row>
    <row r="312" spans="1:27" ht="15.75">
      <c r="A312" s="285" t="s">
        <v>1666</v>
      </c>
      <c r="B312" s="3"/>
      <c r="C312" s="3"/>
      <c r="D312" s="32">
        <f t="shared" si="7"/>
        <v>1025.1000000000001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285"/>
      <c r="X312" s="61"/>
      <c r="Z312" s="270"/>
      <c r="AA312" s="61"/>
    </row>
    <row r="313" spans="1:27" ht="15.75">
      <c r="A313" s="106" t="s">
        <v>1344</v>
      </c>
      <c r="B313" s="3"/>
      <c r="C313" s="3"/>
      <c r="D313" s="32">
        <f t="shared" si="7"/>
        <v>869.7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502"/>
      <c r="X313" s="61"/>
      <c r="Z313" s="270"/>
      <c r="AA313" s="61"/>
    </row>
    <row r="314" spans="1:27" ht="15.75">
      <c r="A314" s="107" t="s">
        <v>633</v>
      </c>
      <c r="B314" s="3"/>
      <c r="C314" s="3"/>
      <c r="D314" s="32">
        <f t="shared" si="7"/>
        <v>690.50000000000011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107"/>
      <c r="X314" s="61"/>
      <c r="Z314" s="270"/>
      <c r="AA314" s="61"/>
    </row>
    <row r="315" spans="1:27" ht="15.75">
      <c r="A315" s="285" t="s">
        <v>1658</v>
      </c>
      <c r="B315" s="3"/>
      <c r="C315" s="3"/>
      <c r="D315" s="32">
        <f t="shared" si="7"/>
        <v>655.55000000000007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285"/>
      <c r="X315" s="61"/>
      <c r="Z315" s="270"/>
      <c r="AA315" s="61"/>
    </row>
    <row r="316" spans="1:27" ht="15.75">
      <c r="A316" s="107" t="s">
        <v>2716</v>
      </c>
      <c r="B316" s="3"/>
      <c r="C316" s="3"/>
      <c r="D316" s="32">
        <f t="shared" si="7"/>
        <v>940.8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107"/>
      <c r="X316" s="61"/>
      <c r="Z316" s="270"/>
      <c r="AA316" s="61"/>
    </row>
    <row r="317" spans="1:27" ht="15.75">
      <c r="A317" s="284" t="s">
        <v>3620</v>
      </c>
      <c r="B317" s="3"/>
      <c r="C317" s="3"/>
      <c r="D317" s="32">
        <f t="shared" ref="D317:D348" si="8">SUM(E317:DZ317)</f>
        <v>538.6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284"/>
      <c r="X317" s="61"/>
      <c r="Z317" s="270"/>
      <c r="AA317" s="61"/>
    </row>
    <row r="318" spans="1:27" ht="15.75">
      <c r="A318" s="107" t="s">
        <v>687</v>
      </c>
      <c r="B318" s="3"/>
      <c r="C318" s="3"/>
      <c r="D318" s="32">
        <f t="shared" si="8"/>
        <v>1196.9000000000001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107"/>
      <c r="X318" s="61"/>
      <c r="Z318" s="270"/>
      <c r="AA318" s="61"/>
    </row>
    <row r="319" spans="1:27" ht="15.75">
      <c r="A319" s="107" t="s">
        <v>639</v>
      </c>
      <c r="B319" s="3"/>
      <c r="C319" s="3"/>
      <c r="D319" s="32">
        <f t="shared" si="8"/>
        <v>908.45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107"/>
      <c r="X319" s="61"/>
      <c r="Z319" s="270"/>
      <c r="AA319" s="61"/>
    </row>
    <row r="320" spans="1:27" ht="15.75">
      <c r="A320" s="284" t="s">
        <v>3649</v>
      </c>
      <c r="B320" s="3"/>
      <c r="C320" s="3"/>
      <c r="D320" s="32">
        <f t="shared" si="8"/>
        <v>1035.8999999999999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284"/>
      <c r="X320" s="61"/>
      <c r="Z320" s="270"/>
      <c r="AA320" s="61"/>
    </row>
    <row r="321" spans="1:27" ht="15.75">
      <c r="A321" s="285" t="s">
        <v>15</v>
      </c>
      <c r="B321" s="3"/>
      <c r="C321" s="3"/>
      <c r="D321" s="32">
        <f t="shared" si="8"/>
        <v>961.29999999999984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285"/>
      <c r="X321" s="61"/>
      <c r="Z321" s="270"/>
      <c r="AA321" s="61"/>
    </row>
    <row r="322" spans="1:27" ht="15.75">
      <c r="A322" s="107" t="s">
        <v>2725</v>
      </c>
      <c r="B322" s="3"/>
      <c r="C322" s="3"/>
      <c r="D322" s="32">
        <f t="shared" si="8"/>
        <v>1017.4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107"/>
      <c r="X322" s="61"/>
      <c r="Z322" s="270"/>
      <c r="AA322" s="61"/>
    </row>
    <row r="323" spans="1:27" ht="15.75">
      <c r="A323" s="284" t="s">
        <v>3621</v>
      </c>
      <c r="B323" s="3"/>
      <c r="C323" s="3"/>
      <c r="D323" s="32">
        <f t="shared" si="8"/>
        <v>753.5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284"/>
      <c r="X323" s="61"/>
      <c r="Z323" s="270"/>
      <c r="AA323" s="61"/>
    </row>
    <row r="324" spans="1:27" ht="15.75">
      <c r="A324" s="107" t="s">
        <v>2216</v>
      </c>
      <c r="B324" s="3"/>
      <c r="C324" s="3"/>
      <c r="D324" s="32">
        <f t="shared" si="8"/>
        <v>926.4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107"/>
      <c r="X324" s="61"/>
      <c r="Z324" s="270"/>
      <c r="AA324" s="61"/>
    </row>
    <row r="325" spans="1:27" ht="15.75">
      <c r="A325" s="284" t="s">
        <v>3622</v>
      </c>
      <c r="B325" s="3"/>
      <c r="C325" s="3"/>
      <c r="D325" s="32">
        <f t="shared" si="8"/>
        <v>715.30000000000007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284"/>
      <c r="X325" s="61"/>
      <c r="Z325" s="270"/>
      <c r="AA325" s="61"/>
    </row>
    <row r="326" spans="1:27" ht="15.75">
      <c r="A326" s="285" t="s">
        <v>1654</v>
      </c>
      <c r="B326" s="3"/>
      <c r="C326" s="3"/>
      <c r="D326" s="32">
        <f t="shared" si="8"/>
        <v>665.3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285"/>
      <c r="X326" s="61"/>
      <c r="Z326" s="270"/>
      <c r="AA326" s="61"/>
    </row>
    <row r="327" spans="1:27" ht="15.75">
      <c r="A327" s="285" t="s">
        <v>17</v>
      </c>
      <c r="B327" s="3"/>
      <c r="C327" s="3"/>
      <c r="D327" s="32">
        <f t="shared" si="8"/>
        <v>966.1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285"/>
      <c r="X327" s="61"/>
      <c r="Z327" s="270"/>
      <c r="AA327" s="61"/>
    </row>
    <row r="328" spans="1:27" ht="15.75">
      <c r="A328" s="284" t="s">
        <v>3623</v>
      </c>
      <c r="B328" s="3"/>
      <c r="C328" s="3"/>
      <c r="D328" s="32">
        <f t="shared" si="8"/>
        <v>942.69999999999993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284"/>
      <c r="X328" s="61"/>
      <c r="Z328" s="270"/>
      <c r="AA328" s="61"/>
    </row>
    <row r="329" spans="1:27" ht="15.75">
      <c r="A329" s="107" t="s">
        <v>162</v>
      </c>
      <c r="B329" s="3"/>
      <c r="C329" s="3"/>
      <c r="D329" s="32">
        <f t="shared" si="8"/>
        <v>915.20000000000016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107"/>
      <c r="X329" s="61"/>
      <c r="Z329" s="270"/>
      <c r="AA329" s="61"/>
    </row>
    <row r="330" spans="1:27" ht="15.75">
      <c r="A330" s="107" t="s">
        <v>2201</v>
      </c>
      <c r="B330" s="3"/>
      <c r="C330" s="3"/>
      <c r="D330" s="32">
        <f t="shared" si="8"/>
        <v>820.7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107"/>
      <c r="X330" s="61"/>
      <c r="Z330" s="270"/>
      <c r="AA330" s="61"/>
    </row>
    <row r="331" spans="1:27" ht="15.75">
      <c r="A331" s="284" t="s">
        <v>3624</v>
      </c>
      <c r="B331" s="3"/>
      <c r="C331" s="3"/>
      <c r="D331" s="32">
        <f t="shared" si="8"/>
        <v>1101.6000000000001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284"/>
      <c r="X331" s="61"/>
      <c r="Z331" s="270"/>
      <c r="AA331" s="61"/>
    </row>
    <row r="332" spans="1:27" ht="15.75">
      <c r="A332" s="107" t="s">
        <v>2719</v>
      </c>
      <c r="B332" s="3"/>
      <c r="C332" s="3"/>
      <c r="D332" s="32">
        <f t="shared" si="8"/>
        <v>1154.5999999999999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107"/>
      <c r="X332" s="61"/>
      <c r="Z332" s="270"/>
      <c r="AA332" s="61"/>
    </row>
    <row r="333" spans="1:27" ht="15.75">
      <c r="A333" s="107" t="s">
        <v>2220</v>
      </c>
      <c r="B333" s="3"/>
      <c r="C333" s="3"/>
      <c r="D333" s="32">
        <f t="shared" si="8"/>
        <v>1236.9000000000001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107"/>
      <c r="X333" s="61"/>
      <c r="Z333" s="270"/>
      <c r="AA333" s="61"/>
    </row>
    <row r="334" spans="1:27" ht="15.75">
      <c r="A334" s="107" t="s">
        <v>2711</v>
      </c>
      <c r="B334" s="3"/>
      <c r="C334" s="3"/>
      <c r="D334" s="32">
        <f t="shared" si="8"/>
        <v>1086.5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107"/>
      <c r="X334" s="61"/>
      <c r="Z334" s="270"/>
      <c r="AA334" s="61"/>
    </row>
    <row r="335" spans="1:27" ht="15.75">
      <c r="A335" s="284" t="s">
        <v>3625</v>
      </c>
      <c r="B335" s="3"/>
      <c r="C335" s="3"/>
      <c r="D335" s="32">
        <f t="shared" si="8"/>
        <v>975.00000000000011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284"/>
      <c r="X335" s="61"/>
      <c r="Z335" s="270"/>
      <c r="AA335" s="61"/>
    </row>
    <row r="336" spans="1:27" ht="15.75">
      <c r="A336" s="107" t="s">
        <v>2200</v>
      </c>
      <c r="B336" s="3"/>
      <c r="C336" s="3"/>
      <c r="D336" s="32">
        <f t="shared" si="8"/>
        <v>1051.9000000000001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107"/>
      <c r="X336" s="61"/>
      <c r="Z336" s="270"/>
      <c r="AA336" s="61"/>
    </row>
    <row r="337" spans="1:27" ht="15.75">
      <c r="A337" s="284" t="s">
        <v>3626</v>
      </c>
      <c r="B337" s="3"/>
      <c r="C337" s="3"/>
      <c r="D337" s="32">
        <f t="shared" si="8"/>
        <v>970.50000000000011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284"/>
      <c r="X337" s="61"/>
      <c r="Z337" s="270"/>
      <c r="AA337" s="61"/>
    </row>
    <row r="338" spans="1:27" ht="15.75">
      <c r="A338" s="107" t="s">
        <v>2733</v>
      </c>
      <c r="B338" s="3"/>
      <c r="C338" s="3"/>
      <c r="D338" s="32">
        <f t="shared" si="8"/>
        <v>1031.8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107"/>
      <c r="X338" s="61"/>
      <c r="Z338" s="270"/>
      <c r="AA338" s="61"/>
    </row>
    <row r="339" spans="1:27" ht="15.75">
      <c r="A339" s="107" t="s">
        <v>704</v>
      </c>
      <c r="B339" s="3"/>
      <c r="C339" s="3"/>
      <c r="D339" s="32">
        <f t="shared" si="8"/>
        <v>1152.3999999999999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107"/>
      <c r="X339" s="61"/>
      <c r="Z339" s="270"/>
      <c r="AA339" s="61"/>
    </row>
    <row r="340" spans="1:27" ht="15.75">
      <c r="A340" s="107" t="s">
        <v>2732</v>
      </c>
      <c r="B340" s="3"/>
      <c r="C340" s="3"/>
      <c r="D340" s="32">
        <f t="shared" si="8"/>
        <v>693.4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107"/>
      <c r="X340" s="61"/>
      <c r="Z340" s="270"/>
      <c r="AA340" s="61"/>
    </row>
    <row r="341" spans="1:27" ht="15.75">
      <c r="A341" s="285" t="s">
        <v>2325</v>
      </c>
      <c r="B341" s="3"/>
      <c r="C341" s="3"/>
      <c r="D341" s="32">
        <f t="shared" si="8"/>
        <v>1132.7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285"/>
      <c r="X341" s="61"/>
      <c r="Z341" s="270"/>
      <c r="AA341" s="61"/>
    </row>
    <row r="342" spans="1:27" ht="15.75">
      <c r="A342" s="107" t="s">
        <v>3627</v>
      </c>
      <c r="B342" s="3"/>
      <c r="C342" s="3"/>
      <c r="D342" s="32">
        <f t="shared" si="8"/>
        <v>992.6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107"/>
      <c r="X342" s="61"/>
      <c r="Z342" s="270"/>
      <c r="AA342" s="61"/>
    </row>
    <row r="343" spans="1:27" ht="15.75">
      <c r="A343" s="107" t="s">
        <v>2715</v>
      </c>
      <c r="B343" s="3"/>
      <c r="C343" s="3"/>
      <c r="D343" s="32">
        <f t="shared" si="8"/>
        <v>753.1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107"/>
      <c r="X343" s="61"/>
      <c r="Z343" s="270"/>
      <c r="AA343" s="61"/>
    </row>
    <row r="344" spans="1:27" ht="15.75">
      <c r="A344" s="107" t="s">
        <v>700</v>
      </c>
      <c r="B344" s="3"/>
      <c r="C344" s="3"/>
      <c r="D344" s="32">
        <f t="shared" si="8"/>
        <v>1045.5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107"/>
      <c r="X344" s="61"/>
      <c r="Z344" s="270"/>
      <c r="AA344" s="61"/>
    </row>
    <row r="345" spans="1:27" ht="15.75">
      <c r="A345" s="284" t="s">
        <v>21</v>
      </c>
      <c r="B345" s="3"/>
      <c r="C345" s="3"/>
      <c r="D345" s="32">
        <f t="shared" si="8"/>
        <v>962.99999999999989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284"/>
      <c r="X345" s="61"/>
      <c r="Z345" s="270"/>
      <c r="AA345" s="61"/>
    </row>
    <row r="346" spans="1:27" ht="15.75">
      <c r="A346" s="107" t="s">
        <v>141</v>
      </c>
      <c r="B346" s="3"/>
      <c r="C346" s="3"/>
      <c r="D346" s="32">
        <f t="shared" si="8"/>
        <v>954.40000000000009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107"/>
      <c r="X346" s="61"/>
      <c r="Z346" s="270"/>
      <c r="AA346" s="61"/>
    </row>
    <row r="347" spans="1:27" ht="15.75">
      <c r="A347" s="107" t="s">
        <v>2193</v>
      </c>
      <c r="B347" s="3"/>
      <c r="C347" s="3"/>
      <c r="D347" s="32">
        <f t="shared" si="8"/>
        <v>672.6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107"/>
      <c r="X347" s="61"/>
      <c r="Z347" s="270"/>
      <c r="AA347" s="61"/>
    </row>
    <row r="348" spans="1:27" ht="15.75">
      <c r="A348" s="285" t="s">
        <v>1667</v>
      </c>
      <c r="B348" s="3"/>
      <c r="C348" s="3"/>
      <c r="D348" s="32">
        <f t="shared" si="8"/>
        <v>688.19999999999993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285"/>
      <c r="X348" s="61"/>
      <c r="Z348" s="270"/>
      <c r="AA348" s="61"/>
    </row>
    <row r="349" spans="1:27" ht="15.75">
      <c r="A349" s="284" t="s">
        <v>3628</v>
      </c>
      <c r="B349" s="3"/>
      <c r="C349" s="3"/>
      <c r="D349" s="32">
        <f t="shared" ref="D349:D380" si="9">SUM(E349:DZ349)</f>
        <v>1113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284"/>
      <c r="X349" s="61"/>
      <c r="Z349" s="270"/>
      <c r="AA349" s="61"/>
    </row>
    <row r="350" spans="1:27" ht="15.75">
      <c r="A350" s="107" t="s">
        <v>2726</v>
      </c>
      <c r="B350" s="3"/>
      <c r="C350" s="3"/>
      <c r="D350" s="32">
        <f t="shared" si="9"/>
        <v>775.4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107"/>
      <c r="X350" s="61"/>
      <c r="Z350" s="270"/>
      <c r="AA350" s="61"/>
    </row>
    <row r="351" spans="1:27" ht="15.75">
      <c r="A351" s="107" t="s">
        <v>2203</v>
      </c>
      <c r="B351" s="3"/>
      <c r="C351" s="3"/>
      <c r="D351" s="32">
        <f t="shared" si="9"/>
        <v>855.90000000000009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107"/>
      <c r="X351" s="61"/>
      <c r="Z351" s="270"/>
      <c r="AA351" s="61"/>
    </row>
    <row r="352" spans="1:27" ht="15.75">
      <c r="A352" s="285" t="s">
        <v>1668</v>
      </c>
      <c r="B352" s="3"/>
      <c r="C352" s="3"/>
      <c r="D352" s="32">
        <f t="shared" si="9"/>
        <v>833.7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285"/>
      <c r="X352" s="61"/>
      <c r="Z352" s="270"/>
      <c r="AA352" s="61"/>
    </row>
    <row r="353" spans="1:27" ht="15.75">
      <c r="A353" s="284" t="s">
        <v>3629</v>
      </c>
      <c r="B353" s="3"/>
      <c r="C353" s="3"/>
      <c r="D353" s="32">
        <f t="shared" si="9"/>
        <v>701.99999999999989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284"/>
      <c r="X353" s="61"/>
      <c r="Z353" s="270"/>
      <c r="AA353" s="61"/>
    </row>
    <row r="354" spans="1:27" ht="15.75">
      <c r="A354" s="284" t="s">
        <v>3630</v>
      </c>
      <c r="B354" s="3"/>
      <c r="C354" s="3"/>
      <c r="D354" s="32">
        <f t="shared" si="9"/>
        <v>1021.9999999999999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284"/>
      <c r="X354" s="61"/>
      <c r="Z354" s="270"/>
      <c r="AA354" s="61"/>
    </row>
    <row r="355" spans="1:27" ht="15.75">
      <c r="A355" s="107" t="s">
        <v>667</v>
      </c>
      <c r="B355" s="3"/>
      <c r="C355" s="3"/>
      <c r="D355" s="32">
        <f t="shared" si="9"/>
        <v>1343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107"/>
      <c r="X355" s="61"/>
      <c r="Z355" s="270"/>
      <c r="AA355" s="61"/>
    </row>
    <row r="356" spans="1:27" ht="15.75">
      <c r="A356" s="107" t="s">
        <v>2202</v>
      </c>
      <c r="B356" s="3"/>
      <c r="C356" s="3"/>
      <c r="D356" s="32">
        <f t="shared" si="9"/>
        <v>834.69999999999993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107"/>
      <c r="X356" s="61"/>
      <c r="Z356" s="270"/>
      <c r="AA356" s="61"/>
    </row>
    <row r="357" spans="1:27" ht="15.75">
      <c r="A357" s="107" t="s">
        <v>2209</v>
      </c>
      <c r="B357" s="3"/>
      <c r="C357" s="3"/>
      <c r="D357" s="32">
        <f t="shared" si="9"/>
        <v>801.69999999999993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107"/>
      <c r="X357" s="61"/>
      <c r="Z357" s="270"/>
      <c r="AA357" s="61"/>
    </row>
    <row r="358" spans="1:27" ht="15.75">
      <c r="A358" s="107" t="s">
        <v>668</v>
      </c>
      <c r="B358" s="3"/>
      <c r="C358" s="3"/>
      <c r="D358" s="32">
        <f t="shared" si="9"/>
        <v>1341.5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107"/>
      <c r="X358" s="61"/>
      <c r="Z358" s="270"/>
      <c r="AA358" s="61"/>
    </row>
    <row r="359" spans="1:27" ht="15.75">
      <c r="A359" s="107" t="s">
        <v>3631</v>
      </c>
      <c r="B359" s="3"/>
      <c r="C359" s="3"/>
      <c r="D359" s="32">
        <f t="shared" si="9"/>
        <v>1108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107"/>
      <c r="X359" s="61"/>
      <c r="Z359" s="270"/>
      <c r="AA359" s="61"/>
    </row>
    <row r="360" spans="1:27" ht="15.75">
      <c r="A360" s="285" t="s">
        <v>23</v>
      </c>
      <c r="B360" s="3"/>
      <c r="C360" s="3"/>
      <c r="D360" s="32">
        <f t="shared" si="9"/>
        <v>880.30000000000007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285"/>
      <c r="X360" s="61"/>
      <c r="Z360" s="270"/>
      <c r="AA360" s="61"/>
    </row>
    <row r="361" spans="1:27" ht="15.75">
      <c r="A361" s="285" t="s">
        <v>25</v>
      </c>
      <c r="B361" s="3"/>
      <c r="C361" s="3"/>
      <c r="D361" s="32">
        <f t="shared" si="9"/>
        <v>1140.7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285"/>
      <c r="X361" s="61"/>
      <c r="Z361" s="270"/>
      <c r="AA361" s="61"/>
    </row>
    <row r="362" spans="1:27" ht="15.75">
      <c r="A362" s="107" t="s">
        <v>2712</v>
      </c>
      <c r="B362" s="3"/>
      <c r="C362" s="3"/>
      <c r="D362" s="32">
        <f t="shared" si="9"/>
        <v>1065.9000000000001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107"/>
      <c r="X362" s="61"/>
      <c r="Z362" s="270"/>
      <c r="AA362" s="61"/>
    </row>
    <row r="363" spans="1:27" ht="15.75">
      <c r="A363" s="106" t="s">
        <v>1343</v>
      </c>
      <c r="B363" s="3"/>
      <c r="C363" s="3"/>
      <c r="D363" s="32">
        <f t="shared" si="9"/>
        <v>857.39999999999986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502"/>
      <c r="X363" s="61"/>
      <c r="Z363" s="270"/>
      <c r="AA363" s="61"/>
    </row>
    <row r="364" spans="1:27" ht="15.75">
      <c r="A364" s="106" t="s">
        <v>1345</v>
      </c>
      <c r="B364" s="3"/>
      <c r="C364" s="3"/>
      <c r="D364" s="32">
        <f t="shared" si="9"/>
        <v>917.50000000000011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502"/>
      <c r="X364" s="61"/>
      <c r="Z364" s="270"/>
      <c r="AA364" s="61"/>
    </row>
    <row r="365" spans="1:27" ht="15.75">
      <c r="A365" s="107" t="s">
        <v>2713</v>
      </c>
      <c r="B365" s="3"/>
      <c r="C365" s="3"/>
      <c r="D365" s="32">
        <f t="shared" si="9"/>
        <v>1022.6000000000001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107"/>
      <c r="X365" s="61"/>
      <c r="Z365" s="270"/>
      <c r="AA365" s="61"/>
    </row>
    <row r="366" spans="1:27" ht="15.75">
      <c r="A366" s="284" t="s">
        <v>3632</v>
      </c>
      <c r="B366" s="3"/>
      <c r="C366" s="3"/>
      <c r="D366" s="32">
        <f t="shared" si="9"/>
        <v>1118.2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284"/>
      <c r="X366" s="61"/>
      <c r="Z366" s="270"/>
      <c r="AA366" s="61"/>
    </row>
    <row r="367" spans="1:27" ht="15.75">
      <c r="A367" s="284" t="s">
        <v>3633</v>
      </c>
      <c r="B367" s="3"/>
      <c r="C367" s="3"/>
      <c r="D367" s="32">
        <f t="shared" si="9"/>
        <v>1061.8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284"/>
      <c r="X367" s="61"/>
      <c r="Z367" s="270"/>
      <c r="AA367" s="61"/>
    </row>
    <row r="368" spans="1:27" s="30" customFormat="1" ht="15.75" customHeight="1">
      <c r="A368" s="107" t="s">
        <v>2198</v>
      </c>
      <c r="B368" s="3"/>
      <c r="C368" s="3"/>
      <c r="D368" s="32">
        <f t="shared" si="9"/>
        <v>956.8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107"/>
      <c r="X368" s="61"/>
      <c r="Y368"/>
      <c r="Z368" s="270"/>
      <c r="AA368" s="61"/>
    </row>
    <row r="369" spans="1:27" ht="15.75">
      <c r="A369" s="107" t="s">
        <v>651</v>
      </c>
      <c r="B369" s="3"/>
      <c r="C369" s="3"/>
      <c r="D369" s="32">
        <f t="shared" si="9"/>
        <v>946.5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107"/>
      <c r="X369" s="61"/>
      <c r="Z369" s="270"/>
      <c r="AA369" s="61"/>
    </row>
    <row r="370" spans="1:27" ht="15.75">
      <c r="A370" s="107" t="s">
        <v>682</v>
      </c>
      <c r="B370" s="3"/>
      <c r="C370" s="3"/>
      <c r="D370" s="32">
        <f t="shared" si="9"/>
        <v>601.6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107"/>
      <c r="X370" s="61"/>
      <c r="Z370" s="270"/>
      <c r="AA370" s="61"/>
    </row>
    <row r="371" spans="1:27" ht="15.75">
      <c r="A371" s="107" t="s">
        <v>2708</v>
      </c>
      <c r="B371" s="3"/>
      <c r="C371" s="3"/>
      <c r="D371" s="32">
        <f t="shared" si="9"/>
        <v>900.90000000000009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107"/>
      <c r="X371" s="61"/>
      <c r="Z371" s="270"/>
      <c r="AA371" s="61"/>
    </row>
    <row r="372" spans="1:27" ht="15.75">
      <c r="A372" s="107" t="s">
        <v>2734</v>
      </c>
      <c r="B372" s="3"/>
      <c r="C372" s="3"/>
      <c r="D372" s="32">
        <f t="shared" si="9"/>
        <v>855.1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107"/>
      <c r="X372" s="61"/>
      <c r="Z372" s="270"/>
      <c r="AA372" s="61"/>
    </row>
    <row r="373" spans="1:27" ht="15.75">
      <c r="A373" s="284" t="s">
        <v>3634</v>
      </c>
      <c r="B373" s="3"/>
      <c r="C373" s="3"/>
      <c r="D373" s="32">
        <f t="shared" si="9"/>
        <v>846.50000000000011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284"/>
      <c r="X373" s="61"/>
      <c r="Z373" s="270"/>
      <c r="AA373" s="61"/>
    </row>
    <row r="374" spans="1:27" ht="15.75">
      <c r="A374" s="284" t="s">
        <v>3635</v>
      </c>
      <c r="B374" s="3"/>
      <c r="C374" s="3"/>
      <c r="D374" s="32">
        <f t="shared" si="9"/>
        <v>1015.3999999999999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284"/>
      <c r="X374" s="61"/>
      <c r="Z374" s="270"/>
      <c r="AA374" s="61"/>
    </row>
    <row r="375" spans="1:27" ht="15.75">
      <c r="A375" s="107" t="s">
        <v>154</v>
      </c>
      <c r="B375" s="3"/>
      <c r="C375" s="3"/>
      <c r="D375" s="32">
        <f t="shared" si="9"/>
        <v>913.80000000000007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107"/>
      <c r="X375" s="61"/>
      <c r="Z375" s="270"/>
      <c r="AA375" s="61"/>
    </row>
    <row r="376" spans="1:27" ht="15.75">
      <c r="A376" s="107" t="s">
        <v>2210</v>
      </c>
      <c r="B376" s="3"/>
      <c r="C376" s="3"/>
      <c r="D376" s="32">
        <f t="shared" si="9"/>
        <v>1227.8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107"/>
      <c r="X376" s="61"/>
      <c r="Z376" s="270"/>
      <c r="AA376" s="61"/>
    </row>
    <row r="377" spans="1:27" ht="15.75">
      <c r="A377" s="107" t="s">
        <v>669</v>
      </c>
      <c r="B377" s="3"/>
      <c r="C377" s="3"/>
      <c r="D377" s="32">
        <f t="shared" si="9"/>
        <v>1067.8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107"/>
      <c r="X377" s="61"/>
      <c r="Z377" s="270"/>
      <c r="AA377" s="61"/>
    </row>
    <row r="378" spans="1:27" ht="15.75">
      <c r="A378" s="107" t="s">
        <v>2723</v>
      </c>
      <c r="B378" s="3"/>
      <c r="C378" s="3"/>
      <c r="D378" s="32">
        <f t="shared" si="9"/>
        <v>1073.3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107"/>
      <c r="X378" s="61"/>
      <c r="Z378" s="270"/>
      <c r="AA378" s="61"/>
    </row>
    <row r="379" spans="1:27" ht="15.75">
      <c r="A379" s="284" t="s">
        <v>142</v>
      </c>
      <c r="B379" s="3"/>
      <c r="C379" s="3"/>
      <c r="D379" s="32">
        <f t="shared" si="9"/>
        <v>1056.6000000000001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284"/>
      <c r="X379" s="61"/>
      <c r="Z379" s="270"/>
      <c r="AA379" s="61"/>
    </row>
    <row r="380" spans="1:27" ht="15.75">
      <c r="A380" s="106" t="s">
        <v>1349</v>
      </c>
      <c r="B380" s="3"/>
      <c r="C380" s="3"/>
      <c r="D380" s="32">
        <f t="shared" si="9"/>
        <v>866.9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502"/>
      <c r="X380" s="61"/>
      <c r="Z380" s="270"/>
      <c r="AA380" s="61"/>
    </row>
    <row r="381" spans="1:27" ht="15.75">
      <c r="A381" s="107" t="s">
        <v>683</v>
      </c>
      <c r="B381" s="3"/>
      <c r="C381" s="3"/>
      <c r="D381" s="32">
        <f t="shared" ref="D381:D412" si="10">SUM(E381:DZ381)</f>
        <v>773.09999999999991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107"/>
      <c r="X381" s="61"/>
      <c r="Z381" s="270"/>
      <c r="AA381" s="61"/>
    </row>
    <row r="382" spans="1:27" ht="15.75">
      <c r="A382" s="107" t="s">
        <v>2724</v>
      </c>
      <c r="B382" s="3"/>
      <c r="C382" s="3"/>
      <c r="D382" s="32">
        <f t="shared" si="10"/>
        <v>1366.5000000000002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107"/>
      <c r="X382" s="61"/>
      <c r="Z382" s="270"/>
      <c r="AA382" s="61"/>
    </row>
    <row r="383" spans="1:27" ht="15.75">
      <c r="A383" s="284" t="s">
        <v>3636</v>
      </c>
      <c r="B383" s="3"/>
      <c r="C383" s="3"/>
      <c r="D383" s="32">
        <f t="shared" si="10"/>
        <v>786.30000000000007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284"/>
      <c r="X383" s="61"/>
      <c r="Z383" s="270"/>
      <c r="AA383" s="61"/>
    </row>
    <row r="384" spans="1:27" ht="15.75">
      <c r="A384" s="285" t="s">
        <v>1690</v>
      </c>
      <c r="B384" s="3"/>
      <c r="C384" s="3"/>
      <c r="D384" s="32">
        <f t="shared" si="10"/>
        <v>576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285"/>
      <c r="X384" s="61"/>
      <c r="Z384" s="270"/>
      <c r="AA384" s="61"/>
    </row>
    <row r="385" spans="1:27" ht="15.75">
      <c r="A385" s="107" t="s">
        <v>654</v>
      </c>
      <c r="B385" s="3"/>
      <c r="C385" s="3"/>
      <c r="D385" s="32">
        <f t="shared" si="10"/>
        <v>971.89999999999986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107"/>
      <c r="X385" s="61"/>
      <c r="Z385" s="270"/>
      <c r="AA385" s="61"/>
    </row>
    <row r="386" spans="1:27" ht="15.75">
      <c r="A386" s="107" t="s">
        <v>653</v>
      </c>
      <c r="B386" s="3"/>
      <c r="C386" s="3"/>
      <c r="D386" s="32">
        <f t="shared" si="10"/>
        <v>702.19999999999993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107"/>
      <c r="X386" s="61"/>
      <c r="Z386" s="270"/>
      <c r="AA386" s="61"/>
    </row>
    <row r="387" spans="1:27" ht="15.75">
      <c r="A387" s="285" t="s">
        <v>1753</v>
      </c>
      <c r="B387" s="3"/>
      <c r="C387" s="3"/>
      <c r="D387" s="32">
        <f t="shared" si="10"/>
        <v>668.9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285"/>
      <c r="X387" s="61"/>
      <c r="Z387" s="270"/>
      <c r="AA387" s="61"/>
    </row>
    <row r="388" spans="1:27" ht="15.75">
      <c r="A388" s="107" t="s">
        <v>638</v>
      </c>
      <c r="B388" s="3"/>
      <c r="C388" s="3"/>
      <c r="D388" s="32">
        <f t="shared" si="10"/>
        <v>1008.4000000000001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107"/>
      <c r="X388" s="61"/>
      <c r="Z388" s="270"/>
      <c r="AA388" s="61"/>
    </row>
    <row r="389" spans="1:27" ht="15.75">
      <c r="A389" s="285" t="s">
        <v>1649</v>
      </c>
      <c r="B389" s="3"/>
      <c r="C389" s="3"/>
      <c r="D389" s="32">
        <f t="shared" si="10"/>
        <v>898.4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285"/>
      <c r="X389" s="61"/>
      <c r="Z389" s="270"/>
      <c r="AA389" s="61"/>
    </row>
    <row r="390" spans="1:27" ht="15.75">
      <c r="A390" s="107" t="s">
        <v>2714</v>
      </c>
      <c r="B390" s="3"/>
      <c r="C390" s="3"/>
      <c r="D390" s="32">
        <f t="shared" si="10"/>
        <v>654.20000000000005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107"/>
      <c r="X390" s="61"/>
      <c r="Z390" s="270"/>
      <c r="AA390" s="61"/>
    </row>
    <row r="391" spans="1:27" ht="15.75">
      <c r="A391" s="107" t="s">
        <v>2832</v>
      </c>
      <c r="B391" s="3"/>
      <c r="C391" s="3"/>
      <c r="D391" s="32">
        <f t="shared" si="10"/>
        <v>374.9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107"/>
      <c r="X391" s="61"/>
      <c r="Z391" s="270"/>
      <c r="AA391" s="61"/>
    </row>
    <row r="392" spans="1:27" ht="15.75">
      <c r="A392" s="284" t="s">
        <v>3637</v>
      </c>
      <c r="B392" s="3"/>
      <c r="C392" s="3"/>
      <c r="D392" s="32">
        <f t="shared" si="10"/>
        <v>443.90000000000003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284"/>
      <c r="X392" s="61"/>
      <c r="Z392" s="270"/>
      <c r="AA392" s="61"/>
    </row>
    <row r="393" spans="1:27" ht="15.75">
      <c r="A393" s="284" t="s">
        <v>3638</v>
      </c>
      <c r="B393" s="3"/>
      <c r="C393" s="3"/>
      <c r="D393" s="32">
        <f t="shared" si="10"/>
        <v>786.7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284"/>
      <c r="X393" s="61"/>
      <c r="Z393" s="270"/>
      <c r="AA393" s="61"/>
    </row>
    <row r="394" spans="1:27" ht="15.75">
      <c r="A394" s="285" t="s">
        <v>31</v>
      </c>
      <c r="B394" s="3"/>
      <c r="C394" s="3"/>
      <c r="D394" s="32">
        <f t="shared" si="10"/>
        <v>913.30000000000007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285"/>
      <c r="X394" s="61"/>
      <c r="Z394" s="270"/>
      <c r="AA394" s="61"/>
    </row>
    <row r="395" spans="1:27" ht="15.75">
      <c r="A395" s="107" t="s">
        <v>2718</v>
      </c>
      <c r="B395" s="3"/>
      <c r="C395" s="3"/>
      <c r="D395" s="32">
        <f t="shared" si="10"/>
        <v>868.4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107"/>
      <c r="X395" s="61"/>
      <c r="Z395" s="270"/>
      <c r="AA395" s="61"/>
    </row>
    <row r="396" spans="1:27" ht="15.75">
      <c r="A396" s="107" t="s">
        <v>694</v>
      </c>
      <c r="B396" s="3"/>
      <c r="C396" s="3"/>
      <c r="D396" s="32">
        <f t="shared" si="10"/>
        <v>1672.9499999999998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107"/>
      <c r="X396" s="61"/>
      <c r="Z396" s="270"/>
      <c r="AA396" s="61"/>
    </row>
    <row r="397" spans="1:27" ht="15.75">
      <c r="A397" s="284" t="s">
        <v>3639</v>
      </c>
      <c r="B397" s="3"/>
      <c r="C397" s="3"/>
      <c r="D397" s="32">
        <f t="shared" si="10"/>
        <v>1102.6999999999998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284"/>
      <c r="X397" s="61"/>
      <c r="Z397" s="270"/>
      <c r="AA397" s="61"/>
    </row>
    <row r="398" spans="1:27" ht="15.75">
      <c r="A398" s="107" t="s">
        <v>3679</v>
      </c>
      <c r="B398" s="3"/>
      <c r="C398" s="3"/>
      <c r="D398" s="32">
        <f t="shared" si="10"/>
        <v>846.99999999999989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107"/>
      <c r="X398" s="61"/>
      <c r="Z398" s="270"/>
      <c r="AA398" s="61"/>
    </row>
    <row r="399" spans="1:27" ht="15.75">
      <c r="A399" s="107" t="s">
        <v>686</v>
      </c>
      <c r="B399" s="3"/>
      <c r="C399" s="3"/>
      <c r="D399" s="32">
        <f t="shared" si="10"/>
        <v>771.00000000000011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107"/>
      <c r="X399" s="61"/>
      <c r="Z399" s="270"/>
      <c r="AA399" s="61"/>
    </row>
    <row r="400" spans="1:27" ht="15.75">
      <c r="A400" s="285" t="s">
        <v>33</v>
      </c>
      <c r="B400" s="3"/>
      <c r="C400" s="3"/>
      <c r="D400" s="32">
        <f t="shared" si="10"/>
        <v>894.09999999999991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285"/>
      <c r="X400" s="61"/>
      <c r="Z400" s="270"/>
      <c r="AA400" s="61"/>
    </row>
    <row r="401" spans="1:27" ht="15.75">
      <c r="A401" s="285" t="s">
        <v>37</v>
      </c>
      <c r="B401" s="3"/>
      <c r="C401" s="3"/>
      <c r="D401" s="32">
        <f t="shared" si="10"/>
        <v>867.80000000000007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285"/>
      <c r="X401" s="61"/>
      <c r="Z401" s="270"/>
      <c r="AA401" s="61"/>
    </row>
    <row r="402" spans="1:27" ht="15.75">
      <c r="A402" s="284" t="s">
        <v>143</v>
      </c>
      <c r="B402" s="3"/>
      <c r="C402" s="3"/>
      <c r="D402" s="32">
        <f t="shared" si="10"/>
        <v>974.10000000000014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284"/>
      <c r="X402" s="61"/>
      <c r="Z402" s="270"/>
      <c r="AA402" s="61"/>
    </row>
    <row r="403" spans="1:27" ht="15.75">
      <c r="A403" s="284" t="s">
        <v>3640</v>
      </c>
      <c r="B403" s="3"/>
      <c r="C403" s="3"/>
      <c r="D403" s="32">
        <f t="shared" si="10"/>
        <v>942.00000000000011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284"/>
      <c r="X403" s="61"/>
      <c r="Z403" s="270"/>
      <c r="AA403" s="61"/>
    </row>
    <row r="404" spans="1:27" ht="15.75">
      <c r="A404" s="107" t="s">
        <v>2721</v>
      </c>
      <c r="B404" s="3"/>
      <c r="C404" s="3"/>
      <c r="D404" s="32">
        <f t="shared" si="10"/>
        <v>727.50000000000011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107"/>
      <c r="X404" s="61"/>
      <c r="Z404" s="270"/>
      <c r="AA404" s="61"/>
    </row>
    <row r="405" spans="1:27" ht="15.75">
      <c r="A405" s="106" t="s">
        <v>1351</v>
      </c>
      <c r="B405" s="3"/>
      <c r="C405" s="3"/>
      <c r="D405" s="32">
        <f t="shared" si="10"/>
        <v>991.4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502"/>
      <c r="X405" s="61"/>
      <c r="Z405" s="270"/>
      <c r="AA405" s="61"/>
    </row>
    <row r="406" spans="1:27" ht="15.75">
      <c r="A406" s="107" t="s">
        <v>2722</v>
      </c>
      <c r="B406" s="3"/>
      <c r="C406" s="3"/>
      <c r="D406" s="32">
        <f t="shared" si="10"/>
        <v>944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107"/>
      <c r="X406" s="61"/>
      <c r="Z406" s="270"/>
      <c r="AA406" s="61"/>
    </row>
    <row r="407" spans="1:27" ht="15.75">
      <c r="A407" s="284" t="s">
        <v>3641</v>
      </c>
      <c r="B407" s="3"/>
      <c r="C407" s="3"/>
      <c r="D407" s="32">
        <f t="shared" si="10"/>
        <v>1245.5000000000002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284"/>
      <c r="X407" s="61"/>
      <c r="Z407" s="270"/>
      <c r="AA407" s="61"/>
    </row>
    <row r="408" spans="1:27" ht="15.75">
      <c r="A408" s="107" t="s">
        <v>2727</v>
      </c>
      <c r="B408" s="3"/>
      <c r="C408" s="3"/>
      <c r="D408" s="32">
        <f t="shared" si="10"/>
        <v>660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107"/>
      <c r="X408" s="61"/>
      <c r="Z408" s="270"/>
      <c r="AA408" s="61"/>
    </row>
    <row r="409" spans="1:27" ht="15.75">
      <c r="A409" s="285" t="s">
        <v>1671</v>
      </c>
      <c r="B409" s="3"/>
      <c r="C409" s="3"/>
      <c r="D409" s="32">
        <f t="shared" si="10"/>
        <v>1131.1000000000001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285"/>
      <c r="X409" s="61"/>
      <c r="Z409" s="270"/>
      <c r="AA409" s="61"/>
    </row>
    <row r="410" spans="1:27" ht="15.75">
      <c r="A410" s="107" t="s">
        <v>180</v>
      </c>
      <c r="B410" s="3"/>
      <c r="C410" s="3"/>
      <c r="D410" s="32">
        <f t="shared" si="10"/>
        <v>760.80000000000007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107"/>
      <c r="X410" s="61"/>
      <c r="Z410" s="270"/>
      <c r="AA410" s="61"/>
    </row>
    <row r="411" spans="1:27" ht="15.75">
      <c r="A411" s="107" t="s">
        <v>2710</v>
      </c>
      <c r="B411" s="3"/>
      <c r="C411" s="3"/>
      <c r="D411" s="32">
        <f t="shared" si="10"/>
        <v>1120.2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107"/>
      <c r="X411" s="61"/>
      <c r="Z411" s="270"/>
      <c r="AA411" s="61"/>
    </row>
    <row r="412" spans="1:27" ht="15.75">
      <c r="A412" s="107" t="s">
        <v>2217</v>
      </c>
      <c r="B412" s="3"/>
      <c r="C412" s="3"/>
      <c r="D412" s="32">
        <f t="shared" si="10"/>
        <v>488.6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107"/>
      <c r="X412" s="61"/>
      <c r="Z412" s="270"/>
      <c r="AA412" s="61"/>
    </row>
    <row r="413" spans="1:27" ht="15.75">
      <c r="A413" s="107" t="s">
        <v>2729</v>
      </c>
      <c r="B413" s="3"/>
      <c r="C413" s="3"/>
      <c r="D413" s="32">
        <f t="shared" ref="D413:D420" si="11">SUM(E413:DZ413)</f>
        <v>669.19999999999993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107"/>
      <c r="X413" s="61"/>
      <c r="Z413" s="270"/>
      <c r="AA413" s="61"/>
    </row>
    <row r="414" spans="1:27" ht="15.75">
      <c r="A414" s="107" t="s">
        <v>155</v>
      </c>
      <c r="B414" s="3"/>
      <c r="C414" s="3"/>
      <c r="D414" s="32">
        <f t="shared" si="11"/>
        <v>635.94999999999993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107"/>
      <c r="X414" s="61"/>
      <c r="Z414" s="270"/>
      <c r="AA414" s="61"/>
    </row>
    <row r="415" spans="1:27" ht="15.75">
      <c r="A415" s="284" t="s">
        <v>3642</v>
      </c>
      <c r="B415" s="3"/>
      <c r="C415" s="3"/>
      <c r="D415" s="32">
        <f t="shared" si="11"/>
        <v>1362.3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284"/>
      <c r="X415" s="61"/>
      <c r="Z415" s="270"/>
      <c r="AA415" s="61"/>
    </row>
    <row r="416" spans="1:27" ht="15.75">
      <c r="A416" s="107" t="s">
        <v>2730</v>
      </c>
      <c r="B416" s="3"/>
      <c r="C416" s="3"/>
      <c r="D416" s="32">
        <f t="shared" si="11"/>
        <v>1148.2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107"/>
      <c r="X416" s="61"/>
      <c r="Z416" s="270"/>
      <c r="AA416" s="61"/>
    </row>
    <row r="417" spans="1:29" ht="15.75">
      <c r="A417" s="107" t="s">
        <v>2728</v>
      </c>
      <c r="B417" s="3"/>
      <c r="C417" s="3"/>
      <c r="D417" s="32">
        <f t="shared" si="11"/>
        <v>949.30000000000007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107"/>
      <c r="X417" s="61"/>
      <c r="Z417" s="270"/>
      <c r="AA417" s="61"/>
    </row>
    <row r="418" spans="1:29" ht="15.75">
      <c r="A418" s="107" t="s">
        <v>2709</v>
      </c>
      <c r="B418" s="3"/>
      <c r="C418" s="3"/>
      <c r="D418" s="32">
        <f t="shared" si="11"/>
        <v>1082.3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107"/>
      <c r="X418" s="61"/>
      <c r="Z418" s="270"/>
      <c r="AA418" s="61"/>
    </row>
    <row r="419" spans="1:29" ht="15.75">
      <c r="A419" s="107" t="s">
        <v>658</v>
      </c>
      <c r="B419" s="3"/>
      <c r="C419" s="3"/>
      <c r="D419" s="32">
        <f t="shared" si="11"/>
        <v>715.3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107"/>
      <c r="X419" s="61"/>
      <c r="Z419" s="270"/>
      <c r="AA419" s="61"/>
    </row>
    <row r="420" spans="1:29" ht="15.75">
      <c r="A420" s="285" t="s">
        <v>1655</v>
      </c>
      <c r="B420" s="3"/>
      <c r="C420" s="3"/>
      <c r="D420" s="32">
        <f t="shared" si="11"/>
        <v>931.8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285"/>
      <c r="X420" s="61"/>
      <c r="Z420" s="270"/>
      <c r="AA420" s="61"/>
    </row>
    <row r="421" spans="1:29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9" ht="15.75">
      <c r="D422" s="32"/>
      <c r="F422" s="9"/>
      <c r="G422" s="9"/>
      <c r="H422" s="9"/>
      <c r="I422" s="9"/>
    </row>
    <row r="423" spans="1:29" ht="15.75">
      <c r="D423" s="32"/>
      <c r="F423" s="9"/>
      <c r="G423" s="9"/>
      <c r="H423" s="9"/>
      <c r="I423" s="9"/>
    </row>
    <row r="424" spans="1:29" ht="20.25">
      <c r="A424" s="30" t="s">
        <v>1242</v>
      </c>
      <c r="D424" s="31" t="s">
        <v>40</v>
      </c>
      <c r="E424" s="102" t="s">
        <v>4333</v>
      </c>
      <c r="F424" s="102" t="s">
        <v>4353</v>
      </c>
      <c r="G424" s="102" t="s">
        <v>4404</v>
      </c>
      <c r="H424" s="102" t="s">
        <v>4172</v>
      </c>
      <c r="I424" s="102" t="s">
        <v>4717</v>
      </c>
      <c r="J424" s="102" t="s">
        <v>4824</v>
      </c>
      <c r="K424" s="102" t="s">
        <v>4867</v>
      </c>
      <c r="L424" s="102" t="s">
        <v>4954</v>
      </c>
      <c r="M424" s="102" t="s">
        <v>4953</v>
      </c>
      <c r="N424" s="102" t="s">
        <v>5003</v>
      </c>
      <c r="O424" s="102" t="s">
        <v>5004</v>
      </c>
      <c r="P424" s="102" t="s">
        <v>5090</v>
      </c>
      <c r="Q424" s="102" t="s">
        <v>5142</v>
      </c>
      <c r="R424" s="102" t="s">
        <v>5143</v>
      </c>
      <c r="S424" s="102" t="s">
        <v>5327</v>
      </c>
      <c r="T424" s="102" t="s">
        <v>5227</v>
      </c>
      <c r="U424" s="102" t="s">
        <v>5328</v>
      </c>
      <c r="V424" s="102" t="s">
        <v>5426</v>
      </c>
      <c r="W424" s="102" t="s">
        <v>5429</v>
      </c>
    </row>
    <row r="425" spans="1:29" ht="15.75">
      <c r="A425" s="285" t="s">
        <v>1657</v>
      </c>
      <c r="B425" s="3"/>
      <c r="C425" s="3"/>
      <c r="D425" s="32">
        <f t="shared" ref="D425:D456" si="12">SUM(E425:DZ425)</f>
        <v>1274.7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620">
        <v>31.200000000000003</v>
      </c>
      <c r="V425" s="620">
        <v>121.95</v>
      </c>
      <c r="W425" s="620">
        <v>51.800000000000004</v>
      </c>
      <c r="X425" s="616"/>
      <c r="Y425" s="617"/>
      <c r="Z425" s="618"/>
      <c r="AA425" s="619"/>
      <c r="AB425" s="617"/>
      <c r="AC425" s="620"/>
    </row>
    <row r="426" spans="1:29" ht="15.75">
      <c r="A426" s="106" t="s">
        <v>1346</v>
      </c>
      <c r="B426" s="3"/>
      <c r="C426" s="3"/>
      <c r="D426" s="32">
        <f t="shared" si="12"/>
        <v>867.10000000000014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620">
        <v>18.700000000000003</v>
      </c>
      <c r="V426" s="620">
        <v>24.7</v>
      </c>
      <c r="W426" s="620">
        <v>50.4</v>
      </c>
      <c r="X426" s="502"/>
      <c r="Y426" s="617"/>
      <c r="Z426" s="618"/>
      <c r="AA426" s="619"/>
      <c r="AB426" s="617"/>
      <c r="AC426" s="620"/>
    </row>
    <row r="427" spans="1:29" ht="15.75">
      <c r="A427" s="284" t="s">
        <v>3614</v>
      </c>
      <c r="B427" s="3"/>
      <c r="C427" s="3"/>
      <c r="D427" s="32">
        <f t="shared" si="12"/>
        <v>1027.5999999999999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620">
        <v>0</v>
      </c>
      <c r="V427" s="620">
        <v>83.199999999999989</v>
      </c>
      <c r="W427" s="620">
        <v>63</v>
      </c>
      <c r="X427" s="621"/>
      <c r="Y427" s="617"/>
      <c r="Z427" s="618"/>
      <c r="AA427" s="619"/>
      <c r="AB427" s="617"/>
      <c r="AC427" s="620"/>
    </row>
    <row r="428" spans="1:29" ht="15.75">
      <c r="A428" s="106" t="s">
        <v>1337</v>
      </c>
      <c r="B428" s="3"/>
      <c r="C428" s="3"/>
      <c r="D428" s="32">
        <f t="shared" si="12"/>
        <v>1400.45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620">
        <v>13.7</v>
      </c>
      <c r="V428" s="620">
        <v>160.20000000000002</v>
      </c>
      <c r="W428" s="620">
        <v>4.5</v>
      </c>
      <c r="X428" s="502"/>
      <c r="Y428" s="402"/>
      <c r="Z428" s="618"/>
      <c r="AA428" s="619"/>
      <c r="AB428" s="617"/>
      <c r="AC428" s="620"/>
    </row>
    <row r="429" spans="1:29" ht="15.75">
      <c r="A429" s="107" t="s">
        <v>2195</v>
      </c>
      <c r="B429" s="3"/>
      <c r="C429" s="3"/>
      <c r="D429" s="32">
        <f t="shared" si="12"/>
        <v>1412.9499999999998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620">
        <v>93.9</v>
      </c>
      <c r="V429" s="620">
        <v>199.60000000000002</v>
      </c>
      <c r="W429" s="620">
        <v>92.4</v>
      </c>
      <c r="X429" s="622"/>
      <c r="Y429" s="617"/>
      <c r="Z429" s="618"/>
      <c r="AA429" s="619"/>
      <c r="AB429" s="617"/>
      <c r="AC429" s="620"/>
    </row>
    <row r="430" spans="1:29" ht="15.75">
      <c r="A430" s="285" t="s">
        <v>1</v>
      </c>
      <c r="B430" s="3"/>
      <c r="C430" s="3"/>
      <c r="D430" s="32">
        <f t="shared" si="12"/>
        <v>1123.8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620">
        <v>3</v>
      </c>
      <c r="V430" s="620">
        <v>120.39999999999999</v>
      </c>
      <c r="W430" s="620">
        <v>5.7</v>
      </c>
      <c r="X430" s="616"/>
      <c r="Y430" s="617"/>
      <c r="Z430" s="618"/>
      <c r="AA430" s="619"/>
      <c r="AB430" s="617"/>
      <c r="AC430" s="620"/>
    </row>
    <row r="431" spans="1:29" ht="15.75">
      <c r="A431" s="285" t="s">
        <v>1656</v>
      </c>
      <c r="B431" s="3"/>
      <c r="C431" s="3"/>
      <c r="D431" s="32">
        <f t="shared" si="12"/>
        <v>972.59999999999991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620">
        <v>12.6</v>
      </c>
      <c r="V431" s="620">
        <v>34.5</v>
      </c>
      <c r="W431" s="620">
        <v>50.4</v>
      </c>
      <c r="X431" s="616"/>
      <c r="Y431" s="617"/>
      <c r="Z431" s="618"/>
      <c r="AA431" s="619"/>
      <c r="AB431" s="617"/>
      <c r="AC431" s="620"/>
    </row>
    <row r="432" spans="1:29" ht="15.75">
      <c r="A432" s="285" t="s">
        <v>1664</v>
      </c>
      <c r="B432" s="3"/>
      <c r="C432" s="3"/>
      <c r="D432" s="32">
        <f t="shared" si="12"/>
        <v>1617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620">
        <v>90</v>
      </c>
      <c r="V432" s="620">
        <v>84</v>
      </c>
      <c r="W432" s="620">
        <v>142.80000000000001</v>
      </c>
      <c r="X432" s="616"/>
      <c r="Y432" s="617"/>
      <c r="Z432" s="618"/>
      <c r="AA432" s="619"/>
      <c r="AB432" s="617"/>
      <c r="AC432" s="620"/>
    </row>
    <row r="433" spans="1:29" ht="15.75">
      <c r="A433" s="284" t="s">
        <v>3615</v>
      </c>
      <c r="B433" s="3"/>
      <c r="C433" s="3"/>
      <c r="D433" s="32">
        <f t="shared" si="12"/>
        <v>1082.7999999999997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620">
        <v>63.7</v>
      </c>
      <c r="V433" s="620">
        <v>19.5</v>
      </c>
      <c r="W433" s="620">
        <v>49.5</v>
      </c>
      <c r="X433" s="621"/>
      <c r="Y433" s="617"/>
      <c r="Z433" s="618"/>
      <c r="AA433" s="619"/>
      <c r="AB433" s="617"/>
      <c r="AC433" s="620"/>
    </row>
    <row r="434" spans="1:29" ht="15.75">
      <c r="A434" s="107" t="s">
        <v>2717</v>
      </c>
      <c r="B434" s="3"/>
      <c r="C434" s="3"/>
      <c r="D434" s="32">
        <f t="shared" si="12"/>
        <v>1398.6999999999998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620">
        <v>177.99999999999997</v>
      </c>
      <c r="V434" s="620">
        <v>3.3000000000000003</v>
      </c>
      <c r="W434" s="620">
        <v>145.6</v>
      </c>
      <c r="X434" s="622"/>
      <c r="Y434" s="617"/>
      <c r="Z434" s="618"/>
      <c r="AA434" s="619"/>
      <c r="AB434" s="617"/>
      <c r="AC434" s="620"/>
    </row>
    <row r="435" spans="1:29" ht="15.75">
      <c r="A435" s="107" t="s">
        <v>3616</v>
      </c>
      <c r="B435" s="3"/>
      <c r="C435" s="3"/>
      <c r="D435" s="32">
        <f t="shared" si="12"/>
        <v>909.7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620">
        <v>0</v>
      </c>
      <c r="V435" s="620">
        <v>61.599999999999994</v>
      </c>
      <c r="W435" s="620">
        <v>9.3999999999999986</v>
      </c>
      <c r="X435" s="622"/>
      <c r="Y435" s="617"/>
      <c r="Z435" s="618"/>
      <c r="AA435" s="619"/>
      <c r="AB435" s="617"/>
      <c r="AC435" s="620"/>
    </row>
    <row r="436" spans="1:29" ht="15.75">
      <c r="A436" s="106" t="s">
        <v>1342</v>
      </c>
      <c r="B436" s="3"/>
      <c r="C436" s="3"/>
      <c r="D436" s="32">
        <f t="shared" si="12"/>
        <v>1136.7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620">
        <v>153.5</v>
      </c>
      <c r="V436" s="620">
        <v>0</v>
      </c>
      <c r="W436" s="620">
        <v>100.8</v>
      </c>
      <c r="X436" s="502"/>
      <c r="Y436" s="617"/>
      <c r="Z436" s="618"/>
      <c r="AA436" s="619"/>
      <c r="AB436" s="617"/>
      <c r="AC436" s="620"/>
    </row>
    <row r="437" spans="1:29" ht="15.75">
      <c r="A437" s="107" t="s">
        <v>2848</v>
      </c>
      <c r="B437" s="3"/>
      <c r="C437" s="3"/>
      <c r="D437" s="32">
        <f t="shared" si="12"/>
        <v>1085.8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620">
        <v>89.2</v>
      </c>
      <c r="V437" s="620">
        <v>24</v>
      </c>
      <c r="W437" s="620">
        <v>131.19999999999999</v>
      </c>
      <c r="X437" s="622"/>
      <c r="Y437" s="617"/>
      <c r="Z437" s="618"/>
      <c r="AA437" s="619"/>
      <c r="AB437" s="617"/>
      <c r="AC437" s="620"/>
    </row>
    <row r="438" spans="1:29" ht="15.75">
      <c r="A438" s="107" t="s">
        <v>675</v>
      </c>
      <c r="B438" s="3"/>
      <c r="C438" s="3"/>
      <c r="D438" s="32">
        <f t="shared" si="12"/>
        <v>854.99999999999989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620">
        <v>56.300000000000004</v>
      </c>
      <c r="V438" s="620">
        <v>75.3</v>
      </c>
      <c r="W438" s="620">
        <v>0</v>
      </c>
      <c r="X438" s="622"/>
      <c r="Y438" s="617"/>
      <c r="Z438" s="618"/>
      <c r="AA438" s="619"/>
      <c r="AB438" s="617"/>
      <c r="AC438" s="620"/>
    </row>
    <row r="439" spans="1:29" ht="15.75">
      <c r="A439" s="107" t="s">
        <v>2707</v>
      </c>
      <c r="B439" s="3"/>
      <c r="C439" s="3"/>
      <c r="D439" s="32">
        <f t="shared" si="12"/>
        <v>1392.3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620">
        <v>92.7</v>
      </c>
      <c r="V439" s="620">
        <v>161.10000000000002</v>
      </c>
      <c r="W439" s="620">
        <v>146.70000000000002</v>
      </c>
      <c r="X439" s="622"/>
      <c r="Y439" s="617"/>
      <c r="Z439" s="618"/>
      <c r="AA439" s="619"/>
      <c r="AB439" s="617"/>
      <c r="AC439" s="620"/>
    </row>
    <row r="440" spans="1:29" ht="15.75">
      <c r="A440" s="284" t="s">
        <v>3617</v>
      </c>
      <c r="B440" s="3"/>
      <c r="C440" s="3"/>
      <c r="D440" s="32">
        <f t="shared" si="12"/>
        <v>798.8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620">
        <v>0</v>
      </c>
      <c r="V440" s="620">
        <v>5.6</v>
      </c>
      <c r="W440" s="620">
        <v>68.400000000000006</v>
      </c>
      <c r="X440" s="621"/>
      <c r="Y440" s="617"/>
      <c r="Z440" s="618"/>
      <c r="AA440" s="619"/>
      <c r="AB440" s="617"/>
      <c r="AC440" s="620"/>
    </row>
    <row r="441" spans="1:29" ht="15.75">
      <c r="A441" s="285" t="s">
        <v>1653</v>
      </c>
      <c r="B441" s="3"/>
      <c r="C441" s="3"/>
      <c r="D441" s="32">
        <f t="shared" si="12"/>
        <v>1282.9000000000001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620">
        <v>10.4</v>
      </c>
      <c r="V441" s="620">
        <v>142.19999999999999</v>
      </c>
      <c r="W441" s="620">
        <v>7.5</v>
      </c>
      <c r="X441" s="616"/>
      <c r="Y441" s="617"/>
      <c r="Z441" s="618"/>
      <c r="AA441" s="619"/>
      <c r="AB441" s="617"/>
      <c r="AC441" s="620"/>
    </row>
    <row r="442" spans="1:29" ht="15.75">
      <c r="A442" s="107" t="s">
        <v>2196</v>
      </c>
      <c r="B442" s="3"/>
      <c r="C442" s="3"/>
      <c r="D442" s="32">
        <f t="shared" si="12"/>
        <v>1217.5000000000002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620">
        <v>0</v>
      </c>
      <c r="V442" s="620">
        <v>159.20000000000002</v>
      </c>
      <c r="W442" s="620">
        <v>81.900000000000006</v>
      </c>
      <c r="X442" s="622"/>
      <c r="Y442" s="617"/>
      <c r="Z442" s="618"/>
      <c r="AA442" s="619"/>
      <c r="AB442" s="617"/>
      <c r="AC442" s="620"/>
    </row>
    <row r="443" spans="1:29" ht="15.75">
      <c r="A443" s="107" t="s">
        <v>153</v>
      </c>
      <c r="B443" s="3"/>
      <c r="C443" s="3"/>
      <c r="D443" s="32">
        <f t="shared" si="12"/>
        <v>1170.8999999999999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620">
        <v>148.79999999999998</v>
      </c>
      <c r="V443" s="620">
        <v>91.5</v>
      </c>
      <c r="W443" s="620">
        <v>100.8</v>
      </c>
      <c r="X443" s="622"/>
      <c r="Y443" s="617"/>
      <c r="Z443" s="618"/>
      <c r="AA443" s="619"/>
      <c r="AB443" s="617"/>
      <c r="AC443" s="620"/>
    </row>
    <row r="444" spans="1:29" ht="15.75">
      <c r="A444" s="285" t="s">
        <v>1665</v>
      </c>
      <c r="B444" s="3"/>
      <c r="C444" s="3"/>
      <c r="D444" s="32">
        <f t="shared" si="12"/>
        <v>1182.9999999999998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620">
        <v>56</v>
      </c>
      <c r="V444" s="620">
        <v>113.4</v>
      </c>
      <c r="W444" s="620">
        <v>95.1</v>
      </c>
      <c r="X444" s="616"/>
      <c r="Y444" s="617"/>
      <c r="Z444" s="618"/>
      <c r="AA444" s="619"/>
      <c r="AB444" s="617"/>
      <c r="AC444" s="620"/>
    </row>
    <row r="445" spans="1:29" ht="15.75">
      <c r="A445" s="284" t="s">
        <v>3618</v>
      </c>
      <c r="B445" s="3"/>
      <c r="C445" s="3"/>
      <c r="D445" s="32">
        <f t="shared" si="12"/>
        <v>1189.4000000000001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620">
        <v>107.6</v>
      </c>
      <c r="V445" s="620">
        <v>5.2</v>
      </c>
      <c r="W445" s="620">
        <v>3.3000000000000003</v>
      </c>
      <c r="X445" s="621"/>
      <c r="Y445" s="617"/>
      <c r="Z445" s="618"/>
      <c r="AA445" s="619"/>
      <c r="AB445" s="617"/>
      <c r="AC445" s="620"/>
    </row>
    <row r="446" spans="1:29" ht="15.75">
      <c r="A446" s="107" t="s">
        <v>2212</v>
      </c>
      <c r="B446" s="3"/>
      <c r="C446" s="3"/>
      <c r="D446" s="32">
        <f t="shared" si="12"/>
        <v>533.9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620">
        <v>7.2</v>
      </c>
      <c r="V446" s="620">
        <v>31.499999999999996</v>
      </c>
      <c r="W446" s="620">
        <v>19.700000000000003</v>
      </c>
      <c r="X446" s="622"/>
      <c r="Y446" s="617"/>
      <c r="Z446" s="618"/>
      <c r="AA446" s="619"/>
      <c r="AB446" s="617"/>
      <c r="AC446" s="620"/>
    </row>
    <row r="447" spans="1:29" ht="15.75">
      <c r="A447" s="284" t="s">
        <v>3619</v>
      </c>
      <c r="B447" s="3"/>
      <c r="C447" s="3"/>
      <c r="D447" s="32">
        <f t="shared" si="12"/>
        <v>875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620">
        <v>14.2</v>
      </c>
      <c r="V447" s="620">
        <v>92.000000000000014</v>
      </c>
      <c r="W447" s="620">
        <v>50.7</v>
      </c>
      <c r="X447" s="621"/>
      <c r="Y447" s="617"/>
      <c r="Z447" s="618"/>
      <c r="AA447" s="619"/>
      <c r="AB447" s="617"/>
      <c r="AC447" s="620"/>
    </row>
    <row r="448" spans="1:29" ht="15.75">
      <c r="A448" s="107" t="s">
        <v>2720</v>
      </c>
      <c r="B448" s="3"/>
      <c r="C448" s="3"/>
      <c r="D448" s="32">
        <f t="shared" si="12"/>
        <v>1314.2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620">
        <v>86.399999999999991</v>
      </c>
      <c r="V448" s="620">
        <v>72.399999999999991</v>
      </c>
      <c r="W448" s="620">
        <v>7.1</v>
      </c>
      <c r="X448" s="622"/>
      <c r="Y448" s="617"/>
      <c r="Z448" s="618"/>
      <c r="AA448" s="619"/>
      <c r="AB448" s="617"/>
      <c r="AC448" s="620"/>
    </row>
    <row r="449" spans="1:29" ht="15.75">
      <c r="A449" s="285" t="s">
        <v>1661</v>
      </c>
      <c r="B449" s="3"/>
      <c r="C449" s="3"/>
      <c r="D449" s="32">
        <f t="shared" si="12"/>
        <v>1436.1999999999998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620">
        <v>76.3</v>
      </c>
      <c r="V449" s="620">
        <v>154.19999999999999</v>
      </c>
      <c r="W449" s="620">
        <v>23.1</v>
      </c>
      <c r="X449" s="616"/>
      <c r="Y449" s="617"/>
      <c r="Z449" s="618"/>
      <c r="AA449" s="619"/>
      <c r="AB449" s="617"/>
      <c r="AC449" s="620"/>
    </row>
    <row r="450" spans="1:29" ht="15.75">
      <c r="A450" s="285" t="s">
        <v>11</v>
      </c>
      <c r="B450" s="3"/>
      <c r="C450" s="3"/>
      <c r="D450" s="32">
        <f t="shared" si="12"/>
        <v>987.50000000000011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620">
        <v>0</v>
      </c>
      <c r="V450" s="620">
        <v>136.19999999999999</v>
      </c>
      <c r="W450" s="620">
        <v>5.6</v>
      </c>
      <c r="X450" s="616"/>
      <c r="Y450" s="617"/>
      <c r="Z450" s="618"/>
      <c r="AA450" s="619"/>
      <c r="AB450" s="617"/>
      <c r="AC450" s="620"/>
    </row>
    <row r="451" spans="1:29" ht="15.75">
      <c r="A451" s="107" t="s">
        <v>2197</v>
      </c>
      <c r="B451" s="3"/>
      <c r="C451" s="3"/>
      <c r="D451" s="32">
        <f t="shared" si="12"/>
        <v>511.30000000000007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620">
        <v>4.5999999999999996</v>
      </c>
      <c r="V451" s="620">
        <v>42.7</v>
      </c>
      <c r="W451" s="620">
        <v>63.400000000000006</v>
      </c>
      <c r="X451" s="622"/>
      <c r="Y451" s="617"/>
      <c r="Z451" s="618"/>
      <c r="AA451" s="619"/>
      <c r="AB451" s="617"/>
      <c r="AC451" s="620"/>
    </row>
    <row r="452" spans="1:29" ht="15.75">
      <c r="A452" s="285" t="s">
        <v>1666</v>
      </c>
      <c r="B452" s="3"/>
      <c r="C452" s="3"/>
      <c r="D452" s="32">
        <f t="shared" si="12"/>
        <v>1322.4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620">
        <v>0</v>
      </c>
      <c r="V452" s="620">
        <v>72.3</v>
      </c>
      <c r="W452" s="620">
        <v>55.199999999999996</v>
      </c>
      <c r="X452" s="616"/>
      <c r="Y452" s="617"/>
      <c r="Z452" s="618"/>
      <c r="AA452" s="619"/>
      <c r="AB452" s="617"/>
      <c r="AC452" s="620"/>
    </row>
    <row r="453" spans="1:29" ht="15.75">
      <c r="A453" s="106" t="s">
        <v>1344</v>
      </c>
      <c r="B453" s="3"/>
      <c r="C453" s="3"/>
      <c r="D453" s="32">
        <f t="shared" si="12"/>
        <v>1404.9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620">
        <v>63.7</v>
      </c>
      <c r="V453" s="620">
        <v>251.69999999999996</v>
      </c>
      <c r="W453" s="620">
        <v>0</v>
      </c>
      <c r="X453" s="502"/>
      <c r="Y453" s="617"/>
      <c r="Z453" s="618"/>
      <c r="AA453" s="619"/>
      <c r="AB453" s="617"/>
      <c r="AC453" s="620"/>
    </row>
    <row r="454" spans="1:29" ht="15.75">
      <c r="A454" s="107" t="s">
        <v>633</v>
      </c>
      <c r="B454" s="3"/>
      <c r="C454" s="3"/>
      <c r="D454" s="32">
        <f t="shared" si="12"/>
        <v>784.2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620">
        <v>4.6000000000000005</v>
      </c>
      <c r="V454" s="620">
        <v>16.5</v>
      </c>
      <c r="W454" s="620">
        <v>95.6</v>
      </c>
      <c r="X454" s="622"/>
      <c r="Y454" s="617"/>
      <c r="Z454" s="618"/>
      <c r="AA454" s="619"/>
      <c r="AB454" s="617"/>
      <c r="AC454" s="620"/>
    </row>
    <row r="455" spans="1:29" ht="15.75">
      <c r="A455" s="285" t="s">
        <v>1658</v>
      </c>
      <c r="B455" s="3"/>
      <c r="C455" s="3"/>
      <c r="D455" s="32">
        <f t="shared" si="12"/>
        <v>973.40000000000009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620">
        <v>0</v>
      </c>
      <c r="V455" s="620">
        <v>42</v>
      </c>
      <c r="W455" s="620">
        <v>71</v>
      </c>
      <c r="X455" s="616"/>
      <c r="Y455" s="617"/>
      <c r="Z455" s="618"/>
      <c r="AA455" s="619"/>
      <c r="AB455" s="617"/>
      <c r="AC455" s="620"/>
    </row>
    <row r="456" spans="1:29" ht="15.75">
      <c r="A456" s="107" t="s">
        <v>2716</v>
      </c>
      <c r="B456" s="3"/>
      <c r="C456" s="3"/>
      <c r="D456" s="32">
        <f t="shared" si="12"/>
        <v>983.3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620">
        <v>13.5</v>
      </c>
      <c r="V456" s="620">
        <v>72.8</v>
      </c>
      <c r="W456" s="620">
        <v>0</v>
      </c>
      <c r="X456" s="622"/>
      <c r="Y456" s="617"/>
      <c r="Z456" s="618"/>
      <c r="AA456" s="619"/>
      <c r="AB456" s="617"/>
      <c r="AC456" s="620"/>
    </row>
    <row r="457" spans="1:29" ht="15.75">
      <c r="A457" s="284" t="s">
        <v>3620</v>
      </c>
      <c r="B457" s="3"/>
      <c r="C457" s="3"/>
      <c r="D457" s="32">
        <f t="shared" ref="D457:D488" si="13">SUM(E457:DZ457)</f>
        <v>1210.8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620">
        <v>18.600000000000001</v>
      </c>
      <c r="V457" s="620">
        <v>141.4</v>
      </c>
      <c r="W457" s="620">
        <v>0</v>
      </c>
      <c r="X457" s="621"/>
      <c r="Y457" s="617"/>
      <c r="Z457" s="618"/>
      <c r="AA457" s="619"/>
      <c r="AB457" s="617"/>
      <c r="AC457" s="620"/>
    </row>
    <row r="458" spans="1:29" ht="15.75">
      <c r="A458" s="107" t="s">
        <v>687</v>
      </c>
      <c r="B458" s="3"/>
      <c r="C458" s="3"/>
      <c r="D458" s="32">
        <f t="shared" si="13"/>
        <v>1435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620">
        <v>118.6</v>
      </c>
      <c r="V458" s="620">
        <v>50.2</v>
      </c>
      <c r="W458" s="620">
        <v>172.2</v>
      </c>
      <c r="X458" s="622"/>
      <c r="Y458" s="617"/>
      <c r="Z458" s="618"/>
      <c r="AA458" s="619"/>
      <c r="AB458" s="617"/>
      <c r="AC458" s="620"/>
    </row>
    <row r="459" spans="1:29" ht="15.75">
      <c r="A459" s="107" t="s">
        <v>639</v>
      </c>
      <c r="B459" s="3"/>
      <c r="C459" s="3"/>
      <c r="D459" s="32">
        <f t="shared" si="13"/>
        <v>789.09999999999991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620">
        <v>11.5</v>
      </c>
      <c r="V459" s="620">
        <v>0</v>
      </c>
      <c r="W459" s="620">
        <v>1.5</v>
      </c>
      <c r="X459" s="622"/>
      <c r="Y459" s="617"/>
      <c r="Z459" s="618"/>
      <c r="AA459" s="619"/>
      <c r="AB459" s="617"/>
      <c r="AC459" s="620"/>
    </row>
    <row r="460" spans="1:29" ht="15.75">
      <c r="A460" s="284" t="s">
        <v>3649</v>
      </c>
      <c r="B460" s="3"/>
      <c r="C460" s="3"/>
      <c r="D460" s="32">
        <f t="shared" si="13"/>
        <v>1431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620">
        <v>18</v>
      </c>
      <c r="V460" s="620">
        <v>93.9</v>
      </c>
      <c r="W460" s="620">
        <v>66.599999999999994</v>
      </c>
      <c r="X460" s="621"/>
      <c r="Y460" s="617"/>
      <c r="Z460" s="618"/>
      <c r="AA460" s="619"/>
      <c r="AB460" s="617"/>
      <c r="AC460" s="620"/>
    </row>
    <row r="461" spans="1:29" ht="15.75">
      <c r="A461" s="285" t="s">
        <v>15</v>
      </c>
      <c r="B461" s="3"/>
      <c r="C461" s="3"/>
      <c r="D461" s="32">
        <f t="shared" si="13"/>
        <v>1382.5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620">
        <v>22.2</v>
      </c>
      <c r="V461" s="620">
        <v>117.3</v>
      </c>
      <c r="W461" s="620">
        <v>58.2</v>
      </c>
      <c r="X461" s="616"/>
      <c r="Y461" s="617"/>
      <c r="Z461" s="618"/>
      <c r="AA461" s="619"/>
      <c r="AB461" s="617"/>
      <c r="AC461" s="620"/>
    </row>
    <row r="462" spans="1:29" ht="15.75">
      <c r="A462" s="107" t="s">
        <v>2725</v>
      </c>
      <c r="B462" s="3"/>
      <c r="C462" s="3"/>
      <c r="D462" s="32">
        <f t="shared" si="13"/>
        <v>1395.3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620">
        <v>104.4</v>
      </c>
      <c r="V462" s="620">
        <v>26.2</v>
      </c>
      <c r="W462" s="620">
        <v>118.8</v>
      </c>
      <c r="X462" s="622"/>
      <c r="Y462" s="617"/>
      <c r="Z462" s="618"/>
      <c r="AA462" s="619"/>
      <c r="AB462" s="617"/>
      <c r="AC462" s="620"/>
    </row>
    <row r="463" spans="1:29" ht="15.75">
      <c r="A463" s="284" t="s">
        <v>3621</v>
      </c>
      <c r="B463" s="3"/>
      <c r="C463" s="3"/>
      <c r="D463" s="32">
        <f t="shared" si="13"/>
        <v>1488.6000000000004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620">
        <v>0</v>
      </c>
      <c r="V463" s="620">
        <v>57.2</v>
      </c>
      <c r="W463" s="620">
        <v>63.400000000000006</v>
      </c>
      <c r="X463" s="621"/>
      <c r="Y463" s="617"/>
      <c r="Z463" s="618"/>
      <c r="AA463" s="619"/>
      <c r="AB463" s="617"/>
      <c r="AC463" s="620"/>
    </row>
    <row r="464" spans="1:29" ht="15.75">
      <c r="A464" s="107" t="s">
        <v>2216</v>
      </c>
      <c r="B464" s="3"/>
      <c r="C464" s="3"/>
      <c r="D464" s="32">
        <f t="shared" si="13"/>
        <v>1508.2999999999997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620">
        <v>12.6</v>
      </c>
      <c r="V464" s="620">
        <v>158.70000000000002</v>
      </c>
      <c r="W464" s="620">
        <v>55.6</v>
      </c>
      <c r="X464" s="622"/>
      <c r="Y464" s="617"/>
      <c r="Z464" s="618"/>
      <c r="AA464" s="619"/>
      <c r="AB464" s="617"/>
      <c r="AC464" s="620"/>
    </row>
    <row r="465" spans="1:29" ht="15.75">
      <c r="A465" s="284" t="s">
        <v>3622</v>
      </c>
      <c r="B465" s="3"/>
      <c r="C465" s="3"/>
      <c r="D465" s="32">
        <f t="shared" si="13"/>
        <v>733.7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620">
        <v>0</v>
      </c>
      <c r="V465" s="620">
        <v>17.7</v>
      </c>
      <c r="W465" s="620">
        <v>65.599999999999994</v>
      </c>
      <c r="X465" s="621"/>
      <c r="Y465" s="617"/>
      <c r="Z465" s="618"/>
      <c r="AA465" s="619"/>
      <c r="AB465" s="617"/>
      <c r="AC465" s="620"/>
    </row>
    <row r="466" spans="1:29" ht="15.75">
      <c r="A466" s="285" t="s">
        <v>1654</v>
      </c>
      <c r="B466" s="3"/>
      <c r="C466" s="3"/>
      <c r="D466" s="32">
        <f t="shared" si="13"/>
        <v>1345.5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620">
        <v>1.4</v>
      </c>
      <c r="V466" s="620">
        <v>153.9</v>
      </c>
      <c r="W466" s="620">
        <v>30.1</v>
      </c>
      <c r="X466" s="616"/>
      <c r="Y466" s="617"/>
      <c r="Z466" s="618"/>
      <c r="AA466" s="619"/>
      <c r="AB466" s="617"/>
      <c r="AC466" s="620"/>
    </row>
    <row r="467" spans="1:29" ht="15.75">
      <c r="A467" s="285" t="s">
        <v>17</v>
      </c>
      <c r="B467" s="3"/>
      <c r="C467" s="3"/>
      <c r="D467" s="32">
        <f t="shared" si="13"/>
        <v>1830.5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620">
        <v>124.9</v>
      </c>
      <c r="V467" s="620">
        <v>170.39999999999998</v>
      </c>
      <c r="W467" s="620">
        <v>54.599999999999994</v>
      </c>
      <c r="X467" s="616"/>
      <c r="Y467" s="617"/>
      <c r="Z467" s="618"/>
      <c r="AA467" s="619"/>
      <c r="AB467" s="617"/>
      <c r="AC467" s="620"/>
    </row>
    <row r="468" spans="1:29" ht="15.75">
      <c r="A468" s="284" t="s">
        <v>3623</v>
      </c>
      <c r="B468" s="3"/>
      <c r="C468" s="3"/>
      <c r="D468" s="32">
        <f t="shared" si="13"/>
        <v>1590.3999999999999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620">
        <v>97.100000000000009</v>
      </c>
      <c r="V468" s="620">
        <v>178</v>
      </c>
      <c r="W468" s="620">
        <v>93.800000000000011</v>
      </c>
      <c r="X468" s="621"/>
      <c r="Y468" s="617"/>
      <c r="Z468" s="618"/>
      <c r="AA468" s="619"/>
      <c r="AB468" s="617"/>
      <c r="AC468" s="620"/>
    </row>
    <row r="469" spans="1:29" ht="15.75">
      <c r="A469" s="107" t="s">
        <v>162</v>
      </c>
      <c r="B469" s="3"/>
      <c r="C469" s="3"/>
      <c r="D469" s="32">
        <f t="shared" si="13"/>
        <v>1227.0999999999999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620">
        <v>5.6</v>
      </c>
      <c r="V469" s="620">
        <v>3.3000000000000003</v>
      </c>
      <c r="W469" s="620">
        <v>71.400000000000006</v>
      </c>
      <c r="X469" s="622"/>
      <c r="Y469" s="617"/>
      <c r="Z469" s="618"/>
      <c r="AA469" s="619"/>
      <c r="AB469" s="617"/>
      <c r="AC469" s="620"/>
    </row>
    <row r="470" spans="1:29" ht="15.75">
      <c r="A470" s="107" t="s">
        <v>2201</v>
      </c>
      <c r="B470" s="3"/>
      <c r="C470" s="3"/>
      <c r="D470" s="32">
        <f t="shared" si="13"/>
        <v>1134.8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620">
        <v>127.6</v>
      </c>
      <c r="V470" s="620">
        <v>45.5</v>
      </c>
      <c r="W470" s="620">
        <v>125.3</v>
      </c>
      <c r="X470" s="622"/>
      <c r="Y470" s="617"/>
      <c r="Z470" s="618"/>
      <c r="AA470" s="619"/>
      <c r="AB470" s="617"/>
      <c r="AC470" s="620"/>
    </row>
    <row r="471" spans="1:29" ht="15.75">
      <c r="A471" s="284" t="s">
        <v>3624</v>
      </c>
      <c r="B471" s="3"/>
      <c r="C471" s="3"/>
      <c r="D471" s="32">
        <f t="shared" si="13"/>
        <v>1573.1999999999998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620">
        <v>93.600000000000009</v>
      </c>
      <c r="V471" s="620">
        <v>151.19999999999999</v>
      </c>
      <c r="W471" s="620">
        <v>194.2</v>
      </c>
      <c r="X471" s="621"/>
      <c r="Y471" s="617"/>
      <c r="Z471" s="618"/>
      <c r="AA471" s="619"/>
      <c r="AB471" s="617"/>
      <c r="AC471" s="620"/>
    </row>
    <row r="472" spans="1:29" ht="15.75">
      <c r="A472" s="107" t="s">
        <v>2719</v>
      </c>
      <c r="B472" s="3"/>
      <c r="C472" s="3"/>
      <c r="D472" s="32">
        <f t="shared" si="13"/>
        <v>1678.6999999999998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620">
        <v>80.3</v>
      </c>
      <c r="V472" s="620">
        <v>149.9</v>
      </c>
      <c r="W472" s="620">
        <v>50.4</v>
      </c>
      <c r="X472" s="622"/>
      <c r="Y472" s="617"/>
      <c r="Z472" s="618"/>
      <c r="AA472" s="619"/>
      <c r="AB472" s="617"/>
      <c r="AC472" s="620"/>
    </row>
    <row r="473" spans="1:29" ht="15.75">
      <c r="A473" s="107" t="s">
        <v>2220</v>
      </c>
      <c r="B473" s="3"/>
      <c r="C473" s="3"/>
      <c r="D473" s="32">
        <f t="shared" si="13"/>
        <v>826.6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620">
        <v>23.700000000000003</v>
      </c>
      <c r="V473" s="620">
        <v>0</v>
      </c>
      <c r="W473" s="620">
        <v>58.8</v>
      </c>
      <c r="X473" s="622"/>
      <c r="Y473" s="617"/>
      <c r="Z473" s="618"/>
      <c r="AA473" s="619"/>
      <c r="AB473" s="617"/>
      <c r="AC473" s="620"/>
    </row>
    <row r="474" spans="1:29" ht="15.75">
      <c r="A474" s="107" t="s">
        <v>2711</v>
      </c>
      <c r="B474" s="3"/>
      <c r="C474" s="3"/>
      <c r="D474" s="32">
        <f t="shared" si="13"/>
        <v>1132.3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620">
        <v>12.6</v>
      </c>
      <c r="V474" s="620">
        <v>124.5</v>
      </c>
      <c r="W474" s="620">
        <v>54.3</v>
      </c>
      <c r="X474" s="622"/>
      <c r="Y474" s="617"/>
      <c r="Z474" s="618"/>
      <c r="AA474" s="619"/>
      <c r="AB474" s="617"/>
      <c r="AC474" s="620"/>
    </row>
    <row r="475" spans="1:29" ht="15.75">
      <c r="A475" s="284" t="s">
        <v>3625</v>
      </c>
      <c r="B475" s="3"/>
      <c r="C475" s="3"/>
      <c r="D475" s="32">
        <f t="shared" si="13"/>
        <v>1177.8999999999999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620">
        <v>126</v>
      </c>
      <c r="V475" s="620">
        <v>61.600000000000009</v>
      </c>
      <c r="W475" s="620">
        <v>133.30000000000001</v>
      </c>
      <c r="X475" s="621"/>
      <c r="Y475" s="617"/>
      <c r="Z475" s="618"/>
      <c r="AA475" s="619"/>
      <c r="AB475" s="617"/>
      <c r="AC475" s="620"/>
    </row>
    <row r="476" spans="1:29" ht="15.75">
      <c r="A476" s="107" t="s">
        <v>2200</v>
      </c>
      <c r="B476" s="3"/>
      <c r="C476" s="3"/>
      <c r="D476" s="32">
        <f t="shared" si="13"/>
        <v>516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620">
        <v>0</v>
      </c>
      <c r="V476" s="620">
        <v>0</v>
      </c>
      <c r="W476" s="620">
        <v>66.2</v>
      </c>
      <c r="X476" s="622"/>
      <c r="Y476" s="617"/>
      <c r="Z476" s="618"/>
      <c r="AA476" s="619"/>
      <c r="AB476" s="617"/>
      <c r="AC476" s="620"/>
    </row>
    <row r="477" spans="1:29" ht="15.75">
      <c r="A477" s="284" t="s">
        <v>3626</v>
      </c>
      <c r="B477" s="3"/>
      <c r="C477" s="3"/>
      <c r="D477" s="32">
        <f t="shared" si="13"/>
        <v>1055.8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620">
        <v>90.2</v>
      </c>
      <c r="V477" s="620">
        <v>0</v>
      </c>
      <c r="W477" s="620">
        <v>95.7</v>
      </c>
      <c r="X477" s="621"/>
      <c r="Y477" s="617"/>
      <c r="Z477" s="618"/>
      <c r="AA477" s="619"/>
      <c r="AB477" s="617"/>
      <c r="AC477" s="620"/>
    </row>
    <row r="478" spans="1:29" ht="15.75">
      <c r="A478" s="107" t="s">
        <v>2733</v>
      </c>
      <c r="B478" s="3"/>
      <c r="C478" s="3"/>
      <c r="D478" s="32">
        <f t="shared" si="13"/>
        <v>974.9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620">
        <v>13.6</v>
      </c>
      <c r="V478" s="620">
        <v>121.2</v>
      </c>
      <c r="W478" s="620">
        <v>9</v>
      </c>
      <c r="X478" s="622"/>
      <c r="Y478" s="617"/>
      <c r="Z478" s="618"/>
      <c r="AA478" s="619"/>
      <c r="AB478" s="617"/>
      <c r="AC478" s="620"/>
    </row>
    <row r="479" spans="1:29" ht="15.75">
      <c r="A479" s="107" t="s">
        <v>704</v>
      </c>
      <c r="B479" s="3"/>
      <c r="C479" s="3"/>
      <c r="D479" s="32">
        <f t="shared" si="13"/>
        <v>1196.7999999999997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620">
        <v>9.6</v>
      </c>
      <c r="V479" s="620">
        <v>141.10000000000002</v>
      </c>
      <c r="W479" s="620">
        <v>3.5999999999999996</v>
      </c>
      <c r="X479" s="622"/>
      <c r="Y479" s="617"/>
      <c r="Z479" s="618"/>
      <c r="AA479" s="619"/>
      <c r="AB479" s="617"/>
      <c r="AC479" s="620"/>
    </row>
    <row r="480" spans="1:29" ht="15.75">
      <c r="A480" s="107" t="s">
        <v>2732</v>
      </c>
      <c r="B480" s="3"/>
      <c r="C480" s="3"/>
      <c r="D480" s="32">
        <f t="shared" si="13"/>
        <v>897.49999999999989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620">
        <v>14.399999999999999</v>
      </c>
      <c r="V480" s="620">
        <v>48.400000000000006</v>
      </c>
      <c r="W480" s="620">
        <v>0</v>
      </c>
      <c r="X480" s="622"/>
      <c r="Y480" s="617"/>
      <c r="Z480" s="618"/>
      <c r="AA480" s="619"/>
      <c r="AB480" s="617"/>
      <c r="AC480" s="620"/>
    </row>
    <row r="481" spans="1:29" ht="15.75">
      <c r="A481" s="285" t="s">
        <v>2325</v>
      </c>
      <c r="B481" s="3"/>
      <c r="C481" s="3"/>
      <c r="D481" s="32">
        <f t="shared" si="13"/>
        <v>1681.1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620">
        <v>82.800000000000011</v>
      </c>
      <c r="V481" s="620">
        <v>165.3</v>
      </c>
      <c r="W481" s="620">
        <v>3.9000000000000004</v>
      </c>
      <c r="X481" s="616"/>
      <c r="Y481" s="617"/>
      <c r="Z481" s="618"/>
      <c r="AA481" s="619"/>
      <c r="AB481" s="617"/>
      <c r="AC481" s="620"/>
    </row>
    <row r="482" spans="1:29" ht="15.75">
      <c r="A482" s="107" t="s">
        <v>3627</v>
      </c>
      <c r="B482" s="3"/>
      <c r="C482" s="3"/>
      <c r="D482" s="32">
        <f t="shared" si="13"/>
        <v>1231.7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620">
        <v>82.3</v>
      </c>
      <c r="V482" s="620">
        <v>38.1</v>
      </c>
      <c r="W482" s="620">
        <v>66.3</v>
      </c>
      <c r="X482" s="622"/>
      <c r="Y482" s="617"/>
      <c r="Z482" s="618"/>
      <c r="AA482" s="619"/>
      <c r="AB482" s="617"/>
      <c r="AC482" s="620"/>
    </row>
    <row r="483" spans="1:29" ht="15.75">
      <c r="A483" s="107" t="s">
        <v>2715</v>
      </c>
      <c r="B483" s="3"/>
      <c r="C483" s="3"/>
      <c r="D483" s="32">
        <f t="shared" si="13"/>
        <v>1745.7999999999997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620">
        <v>10.799999999999999</v>
      </c>
      <c r="V483" s="620">
        <v>210.89999999999998</v>
      </c>
      <c r="W483" s="620">
        <v>0</v>
      </c>
      <c r="X483" s="622"/>
      <c r="Y483" s="617"/>
      <c r="Z483" s="618"/>
      <c r="AA483" s="619"/>
      <c r="AB483" s="617"/>
      <c r="AC483" s="620"/>
    </row>
    <row r="484" spans="1:29" ht="15.75">
      <c r="A484" s="107" t="s">
        <v>700</v>
      </c>
      <c r="B484" s="3"/>
      <c r="C484" s="3"/>
      <c r="D484" s="32">
        <f t="shared" si="13"/>
        <v>905.1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620">
        <v>13.5</v>
      </c>
      <c r="V484" s="620">
        <v>84</v>
      </c>
      <c r="W484" s="620">
        <v>9.6</v>
      </c>
      <c r="X484" s="622"/>
      <c r="Y484" s="617"/>
      <c r="Z484" s="618"/>
      <c r="AA484" s="619"/>
      <c r="AB484" s="617"/>
      <c r="AC484" s="620"/>
    </row>
    <row r="485" spans="1:29" ht="15.75" customHeight="1">
      <c r="A485" s="284" t="s">
        <v>21</v>
      </c>
      <c r="B485" s="3"/>
      <c r="C485" s="3"/>
      <c r="D485" s="32">
        <f t="shared" si="13"/>
        <v>1455.2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620">
        <v>0</v>
      </c>
      <c r="V485" s="620">
        <v>146.6</v>
      </c>
      <c r="W485" s="620">
        <v>50.4</v>
      </c>
      <c r="X485" s="621"/>
      <c r="Y485" s="617"/>
      <c r="Z485" s="618"/>
      <c r="AA485" s="619"/>
      <c r="AB485" s="617"/>
      <c r="AC485" s="620"/>
    </row>
    <row r="486" spans="1:29" ht="15.75" customHeight="1">
      <c r="A486" s="107" t="s">
        <v>141</v>
      </c>
      <c r="B486" s="3"/>
      <c r="C486" s="3"/>
      <c r="D486" s="32">
        <f t="shared" si="13"/>
        <v>1419.5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620">
        <v>69.599999999999994</v>
      </c>
      <c r="V486" s="620">
        <v>162</v>
      </c>
      <c r="W486" s="620">
        <v>0</v>
      </c>
      <c r="X486" s="622"/>
      <c r="Y486" s="617"/>
      <c r="Z486" s="618"/>
      <c r="AA486" s="619"/>
      <c r="AB486" s="617"/>
      <c r="AC486" s="620"/>
    </row>
    <row r="487" spans="1:29" ht="15.75" customHeight="1">
      <c r="A487" s="107" t="s">
        <v>2193</v>
      </c>
      <c r="B487" s="3"/>
      <c r="C487" s="3"/>
      <c r="D487" s="32">
        <f t="shared" si="13"/>
        <v>1098.1999999999998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620">
        <v>5.5</v>
      </c>
      <c r="V487" s="620">
        <v>96.6</v>
      </c>
      <c r="W487" s="620">
        <v>1.5</v>
      </c>
      <c r="X487" s="622"/>
      <c r="Y487" s="617"/>
      <c r="Z487" s="618"/>
      <c r="AA487" s="619"/>
      <c r="AB487" s="617"/>
      <c r="AC487" s="620"/>
    </row>
    <row r="488" spans="1:29" s="30" customFormat="1" ht="15.75" customHeight="1">
      <c r="A488" s="285" t="s">
        <v>1667</v>
      </c>
      <c r="B488" s="3"/>
      <c r="C488" s="3"/>
      <c r="D488" s="32">
        <f t="shared" si="13"/>
        <v>1184.3999999999996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620">
        <v>5.8</v>
      </c>
      <c r="V488" s="620">
        <v>108.1</v>
      </c>
      <c r="W488" s="620">
        <v>20.9</v>
      </c>
      <c r="X488" s="616"/>
      <c r="Y488" s="617"/>
      <c r="Z488" s="618"/>
      <c r="AA488" s="619"/>
      <c r="AB488" s="617"/>
      <c r="AC488" s="620"/>
    </row>
    <row r="489" spans="1:29" ht="15.75">
      <c r="A489" s="284" t="s">
        <v>3628</v>
      </c>
      <c r="B489" s="3"/>
      <c r="C489" s="3"/>
      <c r="D489" s="32">
        <f t="shared" ref="D489:D520" si="14">SUM(E489:DZ489)</f>
        <v>1074.1000000000004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620">
        <v>92.700000000000017</v>
      </c>
      <c r="V489" s="620">
        <v>67.2</v>
      </c>
      <c r="W489" s="620">
        <v>50.400000000000006</v>
      </c>
      <c r="X489" s="621"/>
      <c r="Y489" s="617"/>
      <c r="Z489" s="618"/>
      <c r="AA489" s="619"/>
      <c r="AB489" s="617"/>
      <c r="AC489" s="620"/>
    </row>
    <row r="490" spans="1:29" ht="15.75">
      <c r="A490" s="107" t="s">
        <v>2726</v>
      </c>
      <c r="B490" s="3"/>
      <c r="C490" s="3"/>
      <c r="D490" s="32">
        <f t="shared" si="14"/>
        <v>1149.6000000000001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620">
        <v>12.6</v>
      </c>
      <c r="V490" s="620">
        <v>177.2</v>
      </c>
      <c r="W490" s="620">
        <v>8.1</v>
      </c>
      <c r="X490" s="622"/>
      <c r="Y490" s="617"/>
      <c r="Z490" s="618"/>
      <c r="AA490" s="619"/>
      <c r="AB490" s="617"/>
      <c r="AC490" s="620"/>
    </row>
    <row r="491" spans="1:29" ht="15.75">
      <c r="A491" s="107" t="s">
        <v>2203</v>
      </c>
      <c r="B491" s="3"/>
      <c r="C491" s="3"/>
      <c r="D491" s="32">
        <f t="shared" si="14"/>
        <v>1361.2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620">
        <v>84.3</v>
      </c>
      <c r="V491" s="620">
        <v>65</v>
      </c>
      <c r="W491" s="620">
        <v>0</v>
      </c>
      <c r="X491" s="622"/>
      <c r="Y491" s="617"/>
      <c r="Z491" s="618"/>
      <c r="AA491" s="619"/>
      <c r="AB491" s="617"/>
      <c r="AC491" s="620"/>
    </row>
    <row r="492" spans="1:29" ht="15.75">
      <c r="A492" s="285" t="s">
        <v>1668</v>
      </c>
      <c r="B492" s="3"/>
      <c r="C492" s="3"/>
      <c r="D492" s="32">
        <f t="shared" si="14"/>
        <v>1221.05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620">
        <v>108</v>
      </c>
      <c r="V492" s="620">
        <v>1.1000000000000001</v>
      </c>
      <c r="W492" s="620">
        <v>184.8</v>
      </c>
      <c r="X492" s="616"/>
      <c r="Y492" s="617"/>
      <c r="Z492" s="618"/>
      <c r="AA492" s="619"/>
      <c r="AB492" s="617"/>
      <c r="AC492" s="620"/>
    </row>
    <row r="493" spans="1:29" ht="15.75">
      <c r="A493" s="284" t="s">
        <v>3629</v>
      </c>
      <c r="B493" s="3"/>
      <c r="C493" s="3"/>
      <c r="D493" s="32">
        <f t="shared" si="14"/>
        <v>930.40000000000009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620">
        <v>11.700000000000001</v>
      </c>
      <c r="V493" s="620">
        <v>52.8</v>
      </c>
      <c r="W493" s="620">
        <v>67.2</v>
      </c>
      <c r="X493" s="621"/>
      <c r="Y493" s="617"/>
      <c r="Z493" s="618"/>
      <c r="AA493" s="619"/>
      <c r="AB493" s="617"/>
      <c r="AC493" s="620"/>
    </row>
    <row r="494" spans="1:29" ht="15.75">
      <c r="A494" s="284" t="s">
        <v>3630</v>
      </c>
      <c r="B494" s="3"/>
      <c r="C494" s="3"/>
      <c r="D494" s="32">
        <f t="shared" si="14"/>
        <v>1098.8999999999999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620">
        <v>20.5</v>
      </c>
      <c r="V494" s="620">
        <v>79.7</v>
      </c>
      <c r="W494" s="620">
        <v>3.3000000000000003</v>
      </c>
      <c r="X494" s="621"/>
      <c r="Y494" s="617"/>
      <c r="Z494" s="618"/>
      <c r="AA494" s="619"/>
      <c r="AB494" s="617"/>
      <c r="AC494" s="620"/>
    </row>
    <row r="495" spans="1:29" ht="15.75">
      <c r="A495" s="107" t="s">
        <v>667</v>
      </c>
      <c r="B495" s="3"/>
      <c r="C495" s="3"/>
      <c r="D495" s="32">
        <f t="shared" si="14"/>
        <v>1345.3000000000002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620">
        <v>35.9</v>
      </c>
      <c r="V495" s="620">
        <v>212.89999999999998</v>
      </c>
      <c r="W495" s="620">
        <v>3.9000000000000004</v>
      </c>
      <c r="X495" s="622"/>
      <c r="Y495" s="617"/>
      <c r="Z495" s="618"/>
      <c r="AA495" s="619"/>
      <c r="AB495" s="617"/>
      <c r="AC495" s="620"/>
    </row>
    <row r="496" spans="1:29" ht="15.75">
      <c r="A496" s="107" t="s">
        <v>2202</v>
      </c>
      <c r="B496" s="3"/>
      <c r="C496" s="3"/>
      <c r="D496" s="32">
        <f t="shared" si="14"/>
        <v>1553.1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620">
        <v>73.600000000000009</v>
      </c>
      <c r="V496" s="620">
        <v>59</v>
      </c>
      <c r="W496" s="620">
        <v>0</v>
      </c>
      <c r="X496" s="622"/>
      <c r="Y496" s="617"/>
      <c r="Z496" s="618"/>
      <c r="AA496" s="619"/>
      <c r="AB496" s="617"/>
      <c r="AC496" s="620"/>
    </row>
    <row r="497" spans="1:29" ht="15.75">
      <c r="A497" s="107" t="s">
        <v>2209</v>
      </c>
      <c r="B497" s="3"/>
      <c r="C497" s="3"/>
      <c r="D497" s="32">
        <f t="shared" si="14"/>
        <v>873.30000000000007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620">
        <v>12.6</v>
      </c>
      <c r="V497" s="620">
        <v>0</v>
      </c>
      <c r="W497" s="620">
        <v>1.4</v>
      </c>
      <c r="X497" s="622"/>
      <c r="Y497" s="617"/>
      <c r="Z497" s="618"/>
      <c r="AA497" s="619"/>
      <c r="AB497" s="617"/>
      <c r="AC497" s="620"/>
    </row>
    <row r="498" spans="1:29" ht="15.75">
      <c r="A498" s="107" t="s">
        <v>668</v>
      </c>
      <c r="B498" s="3"/>
      <c r="C498" s="3"/>
      <c r="D498" s="32">
        <f t="shared" si="14"/>
        <v>1142.5999999999999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620">
        <v>93.59999999999998</v>
      </c>
      <c r="V498" s="620">
        <v>70</v>
      </c>
      <c r="W498" s="620">
        <v>170.60000000000002</v>
      </c>
      <c r="X498" s="622"/>
      <c r="Y498" s="617"/>
      <c r="Z498" s="618"/>
      <c r="AA498" s="619"/>
      <c r="AB498" s="617"/>
      <c r="AC498" s="620"/>
    </row>
    <row r="499" spans="1:29" ht="15.75">
      <c r="A499" s="107" t="s">
        <v>3631</v>
      </c>
      <c r="B499" s="3"/>
      <c r="C499" s="3"/>
      <c r="D499" s="32">
        <f t="shared" si="14"/>
        <v>1233.5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620">
        <v>79.2</v>
      </c>
      <c r="V499" s="620">
        <v>1.3</v>
      </c>
      <c r="W499" s="620">
        <v>98</v>
      </c>
      <c r="X499" s="622"/>
      <c r="Y499" s="617"/>
      <c r="Z499" s="618"/>
      <c r="AA499" s="619"/>
      <c r="AB499" s="617"/>
      <c r="AC499" s="620"/>
    </row>
    <row r="500" spans="1:29" ht="15.75">
      <c r="A500" s="285" t="s">
        <v>23</v>
      </c>
      <c r="B500" s="3"/>
      <c r="C500" s="3"/>
      <c r="D500" s="32">
        <f t="shared" si="14"/>
        <v>929.8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620">
        <v>7.1999999999999993</v>
      </c>
      <c r="V500" s="620">
        <v>42</v>
      </c>
      <c r="W500" s="620">
        <v>70.3</v>
      </c>
      <c r="X500" s="616"/>
      <c r="Y500" s="617"/>
      <c r="Z500" s="618"/>
      <c r="AA500" s="619"/>
      <c r="AB500" s="617"/>
      <c r="AC500" s="620"/>
    </row>
    <row r="501" spans="1:29" ht="15.75">
      <c r="A501" s="285" t="s">
        <v>25</v>
      </c>
      <c r="B501" s="3"/>
      <c r="C501" s="3"/>
      <c r="D501" s="32">
        <f t="shared" si="14"/>
        <v>1408.9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620">
        <v>1.2</v>
      </c>
      <c r="V501" s="620">
        <v>272.8</v>
      </c>
      <c r="W501" s="620">
        <v>0</v>
      </c>
      <c r="X501" s="616"/>
      <c r="Y501" s="617"/>
      <c r="Z501" s="618"/>
      <c r="AA501" s="619"/>
      <c r="AB501" s="617"/>
      <c r="AC501" s="620"/>
    </row>
    <row r="502" spans="1:29" ht="15.75">
      <c r="A502" s="107" t="s">
        <v>2712</v>
      </c>
      <c r="B502" s="3"/>
      <c r="C502" s="3"/>
      <c r="D502" s="32">
        <f t="shared" si="14"/>
        <v>1254.3999999999996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620">
        <v>24.6</v>
      </c>
      <c r="V502" s="620">
        <v>149.5</v>
      </c>
      <c r="W502" s="620">
        <v>59.1</v>
      </c>
      <c r="X502" s="622"/>
      <c r="Y502" s="617"/>
      <c r="Z502" s="618"/>
      <c r="AA502" s="619"/>
      <c r="AB502" s="617"/>
      <c r="AC502" s="620"/>
    </row>
    <row r="503" spans="1:29" ht="15.75">
      <c r="A503" s="106" t="s">
        <v>1343</v>
      </c>
      <c r="B503" s="3"/>
      <c r="C503" s="3"/>
      <c r="D503" s="32">
        <f t="shared" si="14"/>
        <v>1267.7999999999997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620">
        <v>20.5</v>
      </c>
      <c r="V503" s="620">
        <v>36.6</v>
      </c>
      <c r="W503" s="620">
        <v>3.3000000000000003</v>
      </c>
      <c r="X503" s="502"/>
      <c r="Y503" s="617"/>
      <c r="Z503" s="618"/>
      <c r="AA503" s="619"/>
      <c r="AB503" s="617"/>
      <c r="AC503" s="620"/>
    </row>
    <row r="504" spans="1:29" ht="15.75">
      <c r="A504" s="106" t="s">
        <v>1345</v>
      </c>
      <c r="B504" s="3"/>
      <c r="C504" s="3"/>
      <c r="D504" s="32">
        <f t="shared" si="14"/>
        <v>1324.1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620">
        <v>11.2</v>
      </c>
      <c r="V504" s="620">
        <v>72.8</v>
      </c>
      <c r="W504" s="620">
        <v>63</v>
      </c>
      <c r="X504" s="502"/>
      <c r="Y504" s="617"/>
      <c r="Z504" s="618"/>
      <c r="AA504" s="619"/>
      <c r="AB504" s="617"/>
      <c r="AC504" s="620"/>
    </row>
    <row r="505" spans="1:29" ht="15.75">
      <c r="A505" s="107" t="s">
        <v>2713</v>
      </c>
      <c r="B505" s="3"/>
      <c r="C505" s="3"/>
      <c r="D505" s="32">
        <f t="shared" si="14"/>
        <v>1488.8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620">
        <v>26.400000000000002</v>
      </c>
      <c r="V505" s="620">
        <v>178</v>
      </c>
      <c r="W505" s="620">
        <v>0</v>
      </c>
      <c r="X505" s="622"/>
      <c r="Y505" s="617"/>
      <c r="Z505" s="618"/>
      <c r="AA505" s="619"/>
      <c r="AB505" s="617"/>
      <c r="AC505" s="620"/>
    </row>
    <row r="506" spans="1:29" ht="15.75">
      <c r="A506" s="284" t="s">
        <v>3632</v>
      </c>
      <c r="B506" s="3"/>
      <c r="C506" s="3"/>
      <c r="D506" s="32">
        <f t="shared" si="14"/>
        <v>1157.1999999999998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620">
        <v>8.8000000000000007</v>
      </c>
      <c r="V506" s="620">
        <v>52.8</v>
      </c>
      <c r="W506" s="620">
        <v>67.3</v>
      </c>
      <c r="X506" s="621"/>
      <c r="Y506" s="617"/>
      <c r="Z506" s="618"/>
      <c r="AA506" s="619"/>
      <c r="AB506" s="617"/>
      <c r="AC506" s="620"/>
    </row>
    <row r="507" spans="1:29" ht="15.75">
      <c r="A507" s="284" t="s">
        <v>3633</v>
      </c>
      <c r="B507" s="3"/>
      <c r="C507" s="3"/>
      <c r="D507" s="32">
        <f t="shared" si="14"/>
        <v>1136.3999999999996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620">
        <v>10.799999999999999</v>
      </c>
      <c r="V507" s="620">
        <v>22.8</v>
      </c>
      <c r="W507" s="620">
        <v>47.6</v>
      </c>
      <c r="X507" s="621"/>
      <c r="Y507" s="617"/>
      <c r="Z507" s="618"/>
      <c r="AA507" s="619"/>
      <c r="AB507" s="617"/>
      <c r="AC507" s="620"/>
    </row>
    <row r="508" spans="1:29" ht="15.75">
      <c r="A508" s="107" t="s">
        <v>2198</v>
      </c>
      <c r="B508" s="3"/>
      <c r="C508" s="3"/>
      <c r="D508" s="32">
        <f t="shared" si="14"/>
        <v>757.60000000000014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620">
        <v>0</v>
      </c>
      <c r="V508" s="620">
        <v>89.300000000000011</v>
      </c>
      <c r="W508" s="620">
        <v>0</v>
      </c>
      <c r="X508" s="622"/>
      <c r="Y508" s="617"/>
      <c r="Z508" s="618"/>
      <c r="AA508" s="619"/>
      <c r="AB508" s="617"/>
      <c r="AC508" s="620"/>
    </row>
    <row r="509" spans="1:29" ht="15.75">
      <c r="A509" s="107" t="s">
        <v>651</v>
      </c>
      <c r="B509" s="3"/>
      <c r="C509" s="3"/>
      <c r="D509" s="32">
        <f t="shared" si="14"/>
        <v>1123.8999999999999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620">
        <v>24.299999999999997</v>
      </c>
      <c r="V509" s="620">
        <v>16.799999999999997</v>
      </c>
      <c r="W509" s="620">
        <v>19.200000000000003</v>
      </c>
      <c r="X509" s="622"/>
      <c r="Y509" s="617"/>
      <c r="Z509" s="618"/>
      <c r="AA509" s="619"/>
      <c r="AB509" s="617"/>
      <c r="AC509" s="620"/>
    </row>
    <row r="510" spans="1:29" ht="15.75">
      <c r="A510" s="107" t="s">
        <v>682</v>
      </c>
      <c r="B510" s="3"/>
      <c r="C510" s="3"/>
      <c r="D510" s="32">
        <f t="shared" si="14"/>
        <v>1351.9999999999998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620">
        <v>33</v>
      </c>
      <c r="V510" s="620">
        <v>213.6</v>
      </c>
      <c r="W510" s="620">
        <v>54.6</v>
      </c>
      <c r="X510" s="622"/>
      <c r="Y510" s="617"/>
      <c r="Z510" s="618"/>
      <c r="AA510" s="619"/>
      <c r="AB510" s="617"/>
      <c r="AC510" s="620"/>
    </row>
    <row r="511" spans="1:29" ht="15.75">
      <c r="A511" s="107" t="s">
        <v>2708</v>
      </c>
      <c r="B511" s="3"/>
      <c r="C511" s="3"/>
      <c r="D511" s="32">
        <f t="shared" si="14"/>
        <v>1421.3000000000004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620">
        <v>100.8</v>
      </c>
      <c r="V511" s="620">
        <v>90.4</v>
      </c>
      <c r="W511" s="620">
        <v>120.89999999999999</v>
      </c>
      <c r="X511" s="622"/>
      <c r="Y511" s="617"/>
      <c r="Z511" s="618"/>
      <c r="AA511" s="619"/>
      <c r="AB511" s="617"/>
      <c r="AC511" s="620"/>
    </row>
    <row r="512" spans="1:29" ht="15.75">
      <c r="A512" s="107" t="s">
        <v>2734</v>
      </c>
      <c r="B512" s="3"/>
      <c r="C512" s="3"/>
      <c r="D512" s="32">
        <f t="shared" si="14"/>
        <v>1445.1000000000001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620">
        <v>116.4</v>
      </c>
      <c r="V512" s="620">
        <v>89.800000000000011</v>
      </c>
      <c r="W512" s="620">
        <v>184.8</v>
      </c>
      <c r="X512" s="622"/>
      <c r="Y512" s="617"/>
      <c r="Z512" s="618"/>
      <c r="AA512" s="619"/>
      <c r="AB512" s="617"/>
      <c r="AC512" s="620"/>
    </row>
    <row r="513" spans="1:29" ht="15.75">
      <c r="A513" s="284" t="s">
        <v>3634</v>
      </c>
      <c r="B513" s="3"/>
      <c r="C513" s="3"/>
      <c r="D513" s="32">
        <f t="shared" si="14"/>
        <v>797.5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620">
        <v>0</v>
      </c>
      <c r="V513" s="620">
        <v>55.3</v>
      </c>
      <c r="W513" s="620">
        <v>14</v>
      </c>
      <c r="X513" s="621"/>
      <c r="Y513" s="617"/>
      <c r="Z513" s="618"/>
      <c r="AA513" s="619"/>
      <c r="AB513" s="617"/>
      <c r="AC513" s="620"/>
    </row>
    <row r="514" spans="1:29" ht="15.75">
      <c r="A514" s="284" t="s">
        <v>3635</v>
      </c>
      <c r="B514" s="3"/>
      <c r="C514" s="3"/>
      <c r="D514" s="32">
        <f t="shared" si="14"/>
        <v>1281.5999999999999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620">
        <v>108.60000000000001</v>
      </c>
      <c r="V514" s="620">
        <v>0</v>
      </c>
      <c r="W514" s="620">
        <v>174.10000000000002</v>
      </c>
      <c r="X514" s="621"/>
      <c r="Y514" s="617"/>
      <c r="Z514" s="618"/>
      <c r="AA514" s="619"/>
      <c r="AB514" s="617"/>
      <c r="AC514" s="620"/>
    </row>
    <row r="515" spans="1:29" ht="15.75">
      <c r="A515" s="107" t="s">
        <v>154</v>
      </c>
      <c r="B515" s="3"/>
      <c r="C515" s="3"/>
      <c r="D515" s="32">
        <f t="shared" si="14"/>
        <v>1377.2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620">
        <v>11.200000000000001</v>
      </c>
      <c r="V515" s="620">
        <v>114.8</v>
      </c>
      <c r="W515" s="620">
        <v>50.4</v>
      </c>
      <c r="X515" s="622"/>
      <c r="Y515" s="617"/>
      <c r="Z515" s="618"/>
      <c r="AA515" s="619"/>
      <c r="AB515" s="617"/>
      <c r="AC515" s="620"/>
    </row>
    <row r="516" spans="1:29" ht="15.75">
      <c r="A516" s="107" t="s">
        <v>2210</v>
      </c>
      <c r="B516" s="3"/>
      <c r="C516" s="3"/>
      <c r="D516" s="32">
        <f t="shared" si="14"/>
        <v>1116.5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620">
        <v>38.200000000000003</v>
      </c>
      <c r="V516" s="620">
        <v>126.8</v>
      </c>
      <c r="W516" s="620">
        <v>66.900000000000006</v>
      </c>
      <c r="X516" s="622"/>
      <c r="Y516" s="617"/>
      <c r="Z516" s="618"/>
      <c r="AA516" s="619"/>
      <c r="AB516" s="617"/>
      <c r="AC516" s="620"/>
    </row>
    <row r="517" spans="1:29" ht="15.75">
      <c r="A517" s="107" t="s">
        <v>669</v>
      </c>
      <c r="B517" s="3"/>
      <c r="C517" s="3"/>
      <c r="D517" s="32">
        <f t="shared" si="14"/>
        <v>1287.4000000000001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620">
        <v>15.9</v>
      </c>
      <c r="V517" s="620">
        <v>177</v>
      </c>
      <c r="W517" s="620">
        <v>0</v>
      </c>
      <c r="X517" s="622"/>
      <c r="Y517" s="617"/>
      <c r="Z517" s="618"/>
      <c r="AA517" s="619"/>
      <c r="AB517" s="617"/>
      <c r="AC517" s="620"/>
    </row>
    <row r="518" spans="1:29" ht="15.75">
      <c r="A518" s="107" t="s">
        <v>2723</v>
      </c>
      <c r="B518" s="3"/>
      <c r="C518" s="3"/>
      <c r="D518" s="32">
        <f t="shared" si="14"/>
        <v>1271.1999999999998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620">
        <v>23.6</v>
      </c>
      <c r="V518" s="620">
        <v>14.399999999999999</v>
      </c>
      <c r="W518" s="620">
        <v>69.599999999999994</v>
      </c>
      <c r="X518" s="622"/>
      <c r="Y518" s="617"/>
      <c r="Z518" s="618"/>
      <c r="AA518" s="619"/>
      <c r="AB518" s="617"/>
      <c r="AC518" s="620"/>
    </row>
    <row r="519" spans="1:29" ht="15.75">
      <c r="A519" s="284" t="s">
        <v>142</v>
      </c>
      <c r="B519" s="3"/>
      <c r="C519" s="3"/>
      <c r="D519" s="32">
        <f t="shared" si="14"/>
        <v>1737.85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620">
        <v>13.900000000000002</v>
      </c>
      <c r="V519" s="620">
        <v>212.70000000000005</v>
      </c>
      <c r="W519" s="620">
        <v>63.599999999999994</v>
      </c>
      <c r="X519" s="621"/>
      <c r="Y519" s="617"/>
      <c r="Z519" s="618"/>
      <c r="AA519" s="619"/>
      <c r="AB519" s="617"/>
      <c r="AC519" s="620"/>
    </row>
    <row r="520" spans="1:29" ht="15.75">
      <c r="A520" s="106" t="s">
        <v>1349</v>
      </c>
      <c r="B520" s="3"/>
      <c r="C520" s="3"/>
      <c r="D520" s="32">
        <f t="shared" si="14"/>
        <v>1220.7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620">
        <v>0</v>
      </c>
      <c r="V520" s="620">
        <v>86.2</v>
      </c>
      <c r="W520" s="620">
        <v>59.800000000000004</v>
      </c>
      <c r="X520" s="502"/>
      <c r="Y520" s="617"/>
      <c r="Z520" s="618"/>
      <c r="AA520" s="619"/>
      <c r="AB520" s="617"/>
      <c r="AC520" s="620"/>
    </row>
    <row r="521" spans="1:29" ht="15.75">
      <c r="A521" s="107" t="s">
        <v>683</v>
      </c>
      <c r="B521" s="3"/>
      <c r="C521" s="3"/>
      <c r="D521" s="32">
        <f t="shared" ref="D521:D552" si="15">SUM(E521:DZ521)</f>
        <v>1459.9999999999995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620">
        <v>12.6</v>
      </c>
      <c r="V521" s="620">
        <v>89.2</v>
      </c>
      <c r="W521" s="620">
        <v>55.1</v>
      </c>
      <c r="X521" s="622"/>
      <c r="Y521" s="617"/>
      <c r="Z521" s="618"/>
      <c r="AA521" s="619"/>
      <c r="AB521" s="617"/>
      <c r="AC521" s="620"/>
    </row>
    <row r="522" spans="1:29" ht="15.75">
      <c r="A522" s="107" t="s">
        <v>2724</v>
      </c>
      <c r="B522" s="3"/>
      <c r="C522" s="3"/>
      <c r="D522" s="32">
        <f t="shared" si="15"/>
        <v>1014.3000000000002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620">
        <v>24.2</v>
      </c>
      <c r="V522" s="620">
        <v>88.2</v>
      </c>
      <c r="W522" s="620">
        <v>54.5</v>
      </c>
      <c r="X522" s="622"/>
      <c r="Y522" s="617"/>
      <c r="Z522" s="618"/>
      <c r="AA522" s="619"/>
      <c r="AB522" s="617"/>
      <c r="AC522" s="620"/>
    </row>
    <row r="523" spans="1:29" ht="15.75">
      <c r="A523" s="284" t="s">
        <v>3636</v>
      </c>
      <c r="B523" s="3"/>
      <c r="C523" s="3"/>
      <c r="D523" s="32">
        <f t="shared" si="15"/>
        <v>806.9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620">
        <v>12.6</v>
      </c>
      <c r="V523" s="620">
        <v>48.400000000000006</v>
      </c>
      <c r="W523" s="620">
        <v>62.300000000000004</v>
      </c>
      <c r="X523" s="621"/>
      <c r="Y523" s="617"/>
      <c r="Z523" s="618"/>
      <c r="AA523" s="619"/>
      <c r="AB523" s="617"/>
      <c r="AC523" s="620"/>
    </row>
    <row r="524" spans="1:29" ht="15.75">
      <c r="A524" s="285" t="s">
        <v>1690</v>
      </c>
      <c r="B524" s="3"/>
      <c r="C524" s="3"/>
      <c r="D524" s="32">
        <f t="shared" si="15"/>
        <v>1070.3500000000001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620">
        <v>99.6</v>
      </c>
      <c r="V524" s="620">
        <v>27</v>
      </c>
      <c r="W524" s="620">
        <v>123.4</v>
      </c>
      <c r="X524" s="616"/>
      <c r="Y524" s="617"/>
      <c r="Z524" s="618"/>
      <c r="AA524" s="619"/>
      <c r="AB524" s="617"/>
      <c r="AC524" s="620"/>
    </row>
    <row r="525" spans="1:29" ht="15.75">
      <c r="A525" s="107" t="s">
        <v>654</v>
      </c>
      <c r="B525" s="3"/>
      <c r="C525" s="3"/>
      <c r="D525" s="32">
        <f t="shared" si="15"/>
        <v>1475.6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620">
        <v>141.60000000000002</v>
      </c>
      <c r="V525" s="620">
        <v>215.2</v>
      </c>
      <c r="W525" s="620">
        <v>100.8</v>
      </c>
      <c r="X525" s="622"/>
      <c r="Y525" s="617"/>
      <c r="Z525" s="618"/>
      <c r="AA525" s="619"/>
      <c r="AB525" s="617"/>
      <c r="AC525" s="620"/>
    </row>
    <row r="526" spans="1:29" ht="15.75">
      <c r="A526" s="107" t="s">
        <v>653</v>
      </c>
      <c r="B526" s="3"/>
      <c r="C526" s="3"/>
      <c r="D526" s="32">
        <f t="shared" si="15"/>
        <v>1245.8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620">
        <v>53.900000000000006</v>
      </c>
      <c r="V526" s="620">
        <v>130.4</v>
      </c>
      <c r="W526" s="620">
        <v>54.3</v>
      </c>
      <c r="X526" s="622"/>
      <c r="Y526" s="617"/>
      <c r="Z526" s="618"/>
      <c r="AA526" s="619"/>
      <c r="AB526" s="617"/>
      <c r="AC526" s="620"/>
    </row>
    <row r="527" spans="1:29" ht="15.75">
      <c r="A527" s="285" t="s">
        <v>1753</v>
      </c>
      <c r="B527" s="3"/>
      <c r="C527" s="3"/>
      <c r="D527" s="32">
        <f t="shared" si="15"/>
        <v>992.4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620">
        <v>0</v>
      </c>
      <c r="V527" s="620">
        <v>30</v>
      </c>
      <c r="W527" s="620">
        <v>50.4</v>
      </c>
      <c r="X527" s="616"/>
      <c r="Y527" s="617"/>
      <c r="Z527" s="618"/>
      <c r="AA527" s="619"/>
      <c r="AB527" s="617"/>
      <c r="AC527" s="620"/>
    </row>
    <row r="528" spans="1:29" ht="15.75">
      <c r="A528" s="107" t="s">
        <v>638</v>
      </c>
      <c r="B528" s="3"/>
      <c r="C528" s="3"/>
      <c r="D528" s="32">
        <f t="shared" si="15"/>
        <v>1193.5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620">
        <v>55.2</v>
      </c>
      <c r="V528" s="620">
        <v>162.19999999999999</v>
      </c>
      <c r="W528" s="620">
        <v>3.3000000000000003</v>
      </c>
      <c r="X528" s="622"/>
      <c r="Y528" s="617"/>
      <c r="Z528" s="618"/>
      <c r="AA528" s="619"/>
      <c r="AB528" s="617"/>
      <c r="AC528" s="620"/>
    </row>
    <row r="529" spans="1:29" ht="15.75">
      <c r="A529" s="285" t="s">
        <v>1649</v>
      </c>
      <c r="B529" s="3"/>
      <c r="C529" s="3"/>
      <c r="D529" s="32">
        <f t="shared" si="15"/>
        <v>859.4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620">
        <v>1.4</v>
      </c>
      <c r="V529" s="620">
        <v>0</v>
      </c>
      <c r="W529" s="620">
        <v>0</v>
      </c>
      <c r="X529" s="616"/>
      <c r="Y529" s="617"/>
      <c r="Z529" s="618"/>
      <c r="AA529" s="619"/>
      <c r="AB529" s="617"/>
      <c r="AC529" s="620"/>
    </row>
    <row r="530" spans="1:29" ht="15.75">
      <c r="A530" s="107" t="s">
        <v>2714</v>
      </c>
      <c r="B530" s="3"/>
      <c r="C530" s="3"/>
      <c r="D530" s="32">
        <f t="shared" si="15"/>
        <v>964.9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620">
        <v>3.5999999999999996</v>
      </c>
      <c r="V530" s="620">
        <v>19.5</v>
      </c>
      <c r="W530" s="620">
        <v>54.6</v>
      </c>
      <c r="X530" s="622"/>
      <c r="Y530" s="617"/>
      <c r="Z530" s="618"/>
      <c r="AA530" s="619"/>
      <c r="AB530" s="617"/>
      <c r="AC530" s="620"/>
    </row>
    <row r="531" spans="1:29" ht="15.75">
      <c r="A531" s="107" t="s">
        <v>2832</v>
      </c>
      <c r="B531" s="3"/>
      <c r="C531" s="3"/>
      <c r="D531" s="32">
        <f t="shared" si="15"/>
        <v>1205.9000000000001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620">
        <v>0</v>
      </c>
      <c r="V531" s="620">
        <v>82.5</v>
      </c>
      <c r="W531" s="620">
        <v>60.2</v>
      </c>
      <c r="X531" s="622"/>
      <c r="Y531" s="617"/>
      <c r="Z531" s="618"/>
      <c r="AA531" s="619"/>
      <c r="AB531" s="617"/>
      <c r="AC531" s="620"/>
    </row>
    <row r="532" spans="1:29" ht="15.75">
      <c r="A532" s="284" t="s">
        <v>3637</v>
      </c>
      <c r="B532" s="3"/>
      <c r="C532" s="3"/>
      <c r="D532" s="32">
        <f t="shared" si="15"/>
        <v>784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620">
        <v>53.900000000000006</v>
      </c>
      <c r="V532" s="620">
        <v>4.1999999999999993</v>
      </c>
      <c r="W532" s="620">
        <v>69</v>
      </c>
      <c r="X532" s="621"/>
      <c r="Y532" s="617"/>
      <c r="Z532" s="618"/>
      <c r="AA532" s="619"/>
      <c r="AB532" s="617"/>
      <c r="AC532" s="620"/>
    </row>
    <row r="533" spans="1:29" ht="15.75">
      <c r="A533" s="284" t="s">
        <v>3638</v>
      </c>
      <c r="B533" s="3"/>
      <c r="C533" s="3"/>
      <c r="D533" s="32">
        <f t="shared" si="15"/>
        <v>993.09999999999991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620">
        <v>58.8</v>
      </c>
      <c r="V533" s="620">
        <v>66.400000000000006</v>
      </c>
      <c r="W533" s="620">
        <v>62.099999999999994</v>
      </c>
      <c r="X533" s="621"/>
      <c r="Y533" s="617"/>
      <c r="Z533" s="618"/>
      <c r="AA533" s="619"/>
      <c r="AB533" s="617"/>
      <c r="AC533" s="620"/>
    </row>
    <row r="534" spans="1:29" ht="15.75">
      <c r="A534" s="285" t="s">
        <v>31</v>
      </c>
      <c r="B534" s="3"/>
      <c r="C534" s="3"/>
      <c r="D534" s="32">
        <f t="shared" si="15"/>
        <v>1436.9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620">
        <v>58.8</v>
      </c>
      <c r="V534" s="620">
        <v>139.30000000000001</v>
      </c>
      <c r="W534" s="620">
        <v>0</v>
      </c>
      <c r="X534" s="616"/>
      <c r="Y534" s="617"/>
      <c r="Z534" s="618"/>
      <c r="AA534" s="619"/>
      <c r="AB534" s="617"/>
      <c r="AC534" s="620"/>
    </row>
    <row r="535" spans="1:29" ht="15.75">
      <c r="A535" s="107" t="s">
        <v>2718</v>
      </c>
      <c r="B535" s="3"/>
      <c r="C535" s="3"/>
      <c r="D535" s="32">
        <f t="shared" si="15"/>
        <v>1736.2000000000003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620">
        <v>110.9</v>
      </c>
      <c r="V535" s="620">
        <v>242.39999999999998</v>
      </c>
      <c r="W535" s="620">
        <v>50.4</v>
      </c>
      <c r="X535" s="622"/>
      <c r="Y535" s="617"/>
      <c r="Z535" s="618"/>
      <c r="AA535" s="619"/>
      <c r="AB535" s="617"/>
      <c r="AC535" s="620"/>
    </row>
    <row r="536" spans="1:29" ht="15.75">
      <c r="A536" s="107" t="s">
        <v>694</v>
      </c>
      <c r="B536" s="3"/>
      <c r="C536" s="3"/>
      <c r="D536" s="32">
        <f t="shared" si="15"/>
        <v>994.35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620">
        <v>33.800000000000004</v>
      </c>
      <c r="V536" s="620">
        <v>95.2</v>
      </c>
      <c r="W536" s="620">
        <v>43.099999999999994</v>
      </c>
      <c r="X536" s="622"/>
      <c r="Y536" s="617"/>
      <c r="Z536" s="618"/>
      <c r="AA536" s="619"/>
      <c r="AB536" s="617"/>
      <c r="AC536" s="620"/>
    </row>
    <row r="537" spans="1:29" ht="15.75">
      <c r="A537" s="284" t="s">
        <v>3639</v>
      </c>
      <c r="B537" s="3"/>
      <c r="C537" s="3"/>
      <c r="D537" s="32">
        <f t="shared" si="15"/>
        <v>1358.9999999999998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620">
        <v>215.6</v>
      </c>
      <c r="V537" s="620">
        <v>4.8</v>
      </c>
      <c r="W537" s="620">
        <v>150.80000000000001</v>
      </c>
      <c r="X537" s="621"/>
      <c r="Y537" s="617"/>
      <c r="Z537" s="618"/>
      <c r="AA537" s="619"/>
      <c r="AB537" s="617"/>
      <c r="AC537" s="620"/>
    </row>
    <row r="538" spans="1:29" ht="15.75">
      <c r="A538" s="107" t="s">
        <v>3679</v>
      </c>
      <c r="B538" s="3"/>
      <c r="C538" s="3"/>
      <c r="D538" s="32">
        <f t="shared" si="15"/>
        <v>815.8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620">
        <v>6.3000000000000007</v>
      </c>
      <c r="V538" s="620">
        <v>0</v>
      </c>
      <c r="W538" s="620">
        <v>0</v>
      </c>
      <c r="X538" s="622"/>
      <c r="Y538" s="617"/>
      <c r="Z538" s="618"/>
      <c r="AA538" s="619"/>
      <c r="AB538" s="617"/>
      <c r="AC538" s="620"/>
    </row>
    <row r="539" spans="1:29" ht="15.75">
      <c r="A539" s="107" t="s">
        <v>686</v>
      </c>
      <c r="B539" s="3"/>
      <c r="C539" s="3"/>
      <c r="D539" s="32">
        <f t="shared" si="15"/>
        <v>814.30000000000007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620">
        <v>63.7</v>
      </c>
      <c r="V539" s="620">
        <v>61.600000000000009</v>
      </c>
      <c r="W539" s="620">
        <v>0</v>
      </c>
      <c r="X539" s="622"/>
      <c r="Y539" s="617"/>
      <c r="Z539" s="618"/>
      <c r="AA539" s="619"/>
      <c r="AB539" s="617"/>
      <c r="AC539" s="620"/>
    </row>
    <row r="540" spans="1:29" ht="15.75">
      <c r="A540" s="285" t="s">
        <v>33</v>
      </c>
      <c r="B540" s="3"/>
      <c r="C540" s="3"/>
      <c r="D540" s="32">
        <f t="shared" si="15"/>
        <v>1427.5000000000002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620">
        <v>56.600000000000009</v>
      </c>
      <c r="V540" s="620">
        <v>246.50000000000006</v>
      </c>
      <c r="W540" s="620">
        <v>67.2</v>
      </c>
      <c r="X540" s="616"/>
      <c r="Y540" s="617"/>
      <c r="Z540" s="618"/>
      <c r="AA540" s="619"/>
      <c r="AB540" s="617"/>
      <c r="AC540" s="620"/>
    </row>
    <row r="541" spans="1:29" ht="15.75">
      <c r="A541" s="285" t="s">
        <v>37</v>
      </c>
      <c r="B541" s="3"/>
      <c r="C541" s="3"/>
      <c r="D541" s="32">
        <f t="shared" si="15"/>
        <v>1278.3000000000004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620">
        <v>75.400000000000006</v>
      </c>
      <c r="V541" s="620">
        <v>72.8</v>
      </c>
      <c r="W541" s="620">
        <v>14.399999999999999</v>
      </c>
      <c r="X541" s="616"/>
      <c r="Y541" s="617"/>
      <c r="Z541" s="618"/>
      <c r="AA541" s="619"/>
      <c r="AB541" s="617"/>
      <c r="AC541" s="620"/>
    </row>
    <row r="542" spans="1:29" ht="15.75">
      <c r="A542" s="284" t="s">
        <v>143</v>
      </c>
      <c r="B542" s="3"/>
      <c r="C542" s="3"/>
      <c r="D542" s="32">
        <f t="shared" si="15"/>
        <v>1367.7499999999995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620">
        <v>60.500000000000007</v>
      </c>
      <c r="V542" s="620">
        <v>146.89999999999998</v>
      </c>
      <c r="W542" s="620">
        <v>0</v>
      </c>
      <c r="X542" s="621"/>
      <c r="Y542" s="617"/>
      <c r="Z542" s="618"/>
      <c r="AA542" s="619"/>
      <c r="AB542" s="617"/>
      <c r="AC542" s="620"/>
    </row>
    <row r="543" spans="1:29" ht="15.75">
      <c r="A543" s="284" t="s">
        <v>3640</v>
      </c>
      <c r="B543" s="3"/>
      <c r="C543" s="3"/>
      <c r="D543" s="32">
        <f t="shared" si="15"/>
        <v>957.20000000000027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620">
        <v>17.2</v>
      </c>
      <c r="V543" s="620">
        <v>111.2</v>
      </c>
      <c r="W543" s="620">
        <v>74.300000000000011</v>
      </c>
      <c r="X543" s="621"/>
      <c r="Y543" s="617"/>
      <c r="Z543" s="618"/>
      <c r="AA543" s="619"/>
      <c r="AB543" s="617"/>
      <c r="AC543" s="620"/>
    </row>
    <row r="544" spans="1:29" ht="15.75">
      <c r="A544" s="107" t="s">
        <v>2721</v>
      </c>
      <c r="B544" s="3"/>
      <c r="C544" s="3"/>
      <c r="D544" s="32">
        <f t="shared" si="15"/>
        <v>1122.9000000000001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620">
        <v>23</v>
      </c>
      <c r="V544" s="620">
        <v>280.8</v>
      </c>
      <c r="W544" s="620">
        <v>3.9000000000000004</v>
      </c>
      <c r="X544" s="622"/>
      <c r="Y544" s="617"/>
      <c r="Z544" s="618"/>
      <c r="AA544" s="619"/>
      <c r="AB544" s="617"/>
      <c r="AC544" s="620"/>
    </row>
    <row r="545" spans="1:29" ht="15.75">
      <c r="A545" s="106" t="s">
        <v>1351</v>
      </c>
      <c r="B545" s="3"/>
      <c r="C545" s="3"/>
      <c r="D545" s="32">
        <f t="shared" si="15"/>
        <v>1449.6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620">
        <v>9.9</v>
      </c>
      <c r="V545" s="620">
        <v>78.100000000000009</v>
      </c>
      <c r="W545" s="620">
        <v>58.2</v>
      </c>
      <c r="X545" s="502"/>
      <c r="Y545" s="617"/>
      <c r="Z545" s="618"/>
      <c r="AA545" s="619"/>
      <c r="AB545" s="617"/>
      <c r="AC545" s="620"/>
    </row>
    <row r="546" spans="1:29" ht="15.75">
      <c r="A546" s="107" t="s">
        <v>2722</v>
      </c>
      <c r="B546" s="3"/>
      <c r="C546" s="3"/>
      <c r="D546" s="32">
        <f t="shared" si="15"/>
        <v>1299.1000000000001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620">
        <v>22.2</v>
      </c>
      <c r="V546" s="620">
        <v>0</v>
      </c>
      <c r="W546" s="620">
        <v>65.400000000000006</v>
      </c>
      <c r="X546" s="622"/>
      <c r="Y546" s="617"/>
      <c r="Z546" s="618"/>
      <c r="AA546" s="619"/>
      <c r="AB546" s="617"/>
      <c r="AC546" s="620"/>
    </row>
    <row r="547" spans="1:29" ht="15.75">
      <c r="A547" s="284" t="s">
        <v>3641</v>
      </c>
      <c r="B547" s="3"/>
      <c r="C547" s="3"/>
      <c r="D547" s="32">
        <f t="shared" si="15"/>
        <v>968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620">
        <v>56.900000000000006</v>
      </c>
      <c r="V547" s="620">
        <v>72.400000000000006</v>
      </c>
      <c r="W547" s="620">
        <v>0</v>
      </c>
      <c r="X547" s="621"/>
      <c r="Y547" s="617"/>
      <c r="Z547" s="618"/>
      <c r="AA547" s="619"/>
      <c r="AB547" s="617"/>
      <c r="AC547" s="620"/>
    </row>
    <row r="548" spans="1:29" ht="15.75">
      <c r="A548" s="107" t="s">
        <v>2727</v>
      </c>
      <c r="B548" s="3"/>
      <c r="C548" s="3"/>
      <c r="D548" s="32">
        <f t="shared" si="15"/>
        <v>560.00000000000011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620">
        <v>0</v>
      </c>
      <c r="V548" s="620">
        <v>0</v>
      </c>
      <c r="W548" s="620">
        <v>0</v>
      </c>
      <c r="X548" s="622"/>
      <c r="Y548" s="617"/>
      <c r="Z548" s="618"/>
      <c r="AA548" s="619"/>
      <c r="AB548" s="617"/>
      <c r="AC548" s="620"/>
    </row>
    <row r="549" spans="1:29" ht="15.75">
      <c r="A549" s="285" t="s">
        <v>1671</v>
      </c>
      <c r="B549" s="3"/>
      <c r="C549" s="3"/>
      <c r="D549" s="32">
        <f t="shared" si="15"/>
        <v>968.69999999999993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620">
        <v>116.39999999999999</v>
      </c>
      <c r="V549" s="620">
        <v>78.399999999999991</v>
      </c>
      <c r="W549" s="620">
        <v>104.5</v>
      </c>
      <c r="X549" s="616"/>
      <c r="Y549" s="617"/>
      <c r="Z549" s="618"/>
      <c r="AA549" s="619"/>
      <c r="AB549" s="617"/>
      <c r="AC549" s="620"/>
    </row>
    <row r="550" spans="1:29" ht="15.75">
      <c r="A550" s="107" t="s">
        <v>180</v>
      </c>
      <c r="B550" s="3"/>
      <c r="C550" s="3"/>
      <c r="D550" s="32">
        <f t="shared" si="15"/>
        <v>955.30000000000007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620">
        <v>93.600000000000009</v>
      </c>
      <c r="V550" s="620">
        <v>72.8</v>
      </c>
      <c r="W550" s="620">
        <v>159.6</v>
      </c>
      <c r="X550" s="622"/>
      <c r="Y550" s="617"/>
      <c r="Z550" s="618"/>
      <c r="AA550" s="619"/>
      <c r="AB550" s="617"/>
      <c r="AC550" s="620"/>
    </row>
    <row r="551" spans="1:29" ht="15.75">
      <c r="A551" s="107" t="s">
        <v>2710</v>
      </c>
      <c r="B551" s="3"/>
      <c r="C551" s="3"/>
      <c r="D551" s="32">
        <f t="shared" si="15"/>
        <v>1434.1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620">
        <v>93.600000000000009</v>
      </c>
      <c r="V551" s="620">
        <v>86</v>
      </c>
      <c r="W551" s="620">
        <v>172.2</v>
      </c>
      <c r="X551" s="622"/>
      <c r="Y551" s="617"/>
      <c r="Z551" s="618"/>
      <c r="AA551" s="619"/>
      <c r="AB551" s="617"/>
      <c r="AC551" s="620"/>
    </row>
    <row r="552" spans="1:29" ht="15.75">
      <c r="A552" s="107" t="s">
        <v>2217</v>
      </c>
      <c r="B552" s="3"/>
      <c r="C552" s="3"/>
      <c r="D552" s="32">
        <f t="shared" si="15"/>
        <v>1069.8000000000002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620">
        <v>0</v>
      </c>
      <c r="V552" s="620">
        <v>6</v>
      </c>
      <c r="W552" s="620">
        <v>70.2</v>
      </c>
      <c r="X552" s="622"/>
      <c r="Y552" s="617"/>
      <c r="Z552" s="618"/>
      <c r="AA552" s="619"/>
      <c r="AB552" s="617"/>
      <c r="AC552" s="620"/>
    </row>
    <row r="553" spans="1:29" ht="15.75">
      <c r="A553" s="107" t="s">
        <v>2729</v>
      </c>
      <c r="B553" s="3"/>
      <c r="C553" s="3"/>
      <c r="D553" s="32">
        <f t="shared" ref="D553:D560" si="16">SUM(E553:DZ553)</f>
        <v>1538.8000000000002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620">
        <v>106.2</v>
      </c>
      <c r="V553" s="620">
        <v>27.7</v>
      </c>
      <c r="W553" s="620">
        <v>155.4</v>
      </c>
      <c r="X553" s="622"/>
      <c r="Y553" s="617"/>
      <c r="Z553" s="618"/>
      <c r="AA553" s="619"/>
      <c r="AB553" s="617"/>
      <c r="AC553" s="620"/>
    </row>
    <row r="554" spans="1:29" ht="15.75">
      <c r="A554" s="107" t="s">
        <v>155</v>
      </c>
      <c r="B554" s="3"/>
      <c r="C554" s="3"/>
      <c r="D554" s="32">
        <f t="shared" si="16"/>
        <v>1761.4499999999998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620">
        <v>82.299999999999983</v>
      </c>
      <c r="V554" s="620">
        <v>175.80000000000004</v>
      </c>
      <c r="W554" s="620">
        <v>0</v>
      </c>
      <c r="X554" s="622"/>
      <c r="Y554" s="617"/>
      <c r="Z554" s="618"/>
      <c r="AA554" s="619"/>
      <c r="AB554" s="617"/>
      <c r="AC554" s="620"/>
    </row>
    <row r="555" spans="1:29" ht="15.75">
      <c r="A555" s="284" t="s">
        <v>3642</v>
      </c>
      <c r="B555" s="3"/>
      <c r="C555" s="3"/>
      <c r="D555" s="32">
        <f t="shared" si="16"/>
        <v>1356.6000000000004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620">
        <v>108.2</v>
      </c>
      <c r="V555" s="620">
        <v>150.4</v>
      </c>
      <c r="W555" s="620">
        <v>118.69999999999999</v>
      </c>
      <c r="X555" s="621"/>
      <c r="Y555" s="617"/>
      <c r="Z555" s="618"/>
      <c r="AA555" s="619"/>
      <c r="AB555" s="617"/>
      <c r="AC555" s="620"/>
    </row>
    <row r="556" spans="1:29" ht="15.75">
      <c r="A556" s="107" t="s">
        <v>2730</v>
      </c>
      <c r="B556" s="3"/>
      <c r="C556" s="3"/>
      <c r="D556" s="32">
        <f t="shared" si="16"/>
        <v>1169.5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620">
        <v>80.600000000000009</v>
      </c>
      <c r="V556" s="620">
        <v>65.199999999999989</v>
      </c>
      <c r="W556" s="620">
        <v>148.1</v>
      </c>
      <c r="X556" s="622"/>
      <c r="Y556" s="617"/>
      <c r="Z556" s="618"/>
      <c r="AA556" s="619"/>
      <c r="AB556" s="617"/>
      <c r="AC556" s="620"/>
    </row>
    <row r="557" spans="1:29" ht="15.75">
      <c r="A557" s="107" t="s">
        <v>2728</v>
      </c>
      <c r="B557" s="3"/>
      <c r="C557" s="3"/>
      <c r="D557" s="32">
        <f t="shared" si="16"/>
        <v>1547.3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620">
        <v>158.80000000000001</v>
      </c>
      <c r="V557" s="620">
        <v>109.2</v>
      </c>
      <c r="W557" s="620">
        <v>165</v>
      </c>
      <c r="X557" s="622"/>
      <c r="Y557" s="617"/>
      <c r="Z557" s="618"/>
      <c r="AA557" s="619"/>
      <c r="AB557" s="617"/>
      <c r="AC557" s="620"/>
    </row>
    <row r="558" spans="1:29" ht="15.75">
      <c r="A558" s="107" t="s">
        <v>2709</v>
      </c>
      <c r="B558" s="3"/>
      <c r="C558" s="3"/>
      <c r="D558" s="32">
        <f t="shared" si="16"/>
        <v>1229.4000000000001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620">
        <v>74.5</v>
      </c>
      <c r="V558" s="620">
        <v>211.8</v>
      </c>
      <c r="W558" s="620">
        <v>104.39999999999999</v>
      </c>
      <c r="X558" s="622"/>
      <c r="Y558" s="617"/>
      <c r="Z558" s="618"/>
      <c r="AA558" s="619"/>
      <c r="AB558" s="617"/>
      <c r="AC558" s="620"/>
    </row>
    <row r="559" spans="1:29" ht="15.75">
      <c r="A559" s="107" t="s">
        <v>658</v>
      </c>
      <c r="B559" s="3"/>
      <c r="C559" s="3"/>
      <c r="D559" s="32">
        <f t="shared" si="16"/>
        <v>1099.4999999999998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620">
        <v>65.600000000000009</v>
      </c>
      <c r="V559" s="620">
        <v>0</v>
      </c>
      <c r="W559" s="620">
        <v>0</v>
      </c>
      <c r="X559" s="622"/>
      <c r="Y559" s="617"/>
      <c r="Z559" s="618"/>
      <c r="AA559" s="619"/>
      <c r="AB559" s="617"/>
      <c r="AC559" s="620"/>
    </row>
    <row r="560" spans="1:29" ht="15.75">
      <c r="A560" s="285" t="s">
        <v>1655</v>
      </c>
      <c r="B560" s="3"/>
      <c r="C560" s="3"/>
      <c r="D560" s="32">
        <f t="shared" si="16"/>
        <v>1338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620">
        <v>23.9</v>
      </c>
      <c r="V560" s="620">
        <v>143.29999999999998</v>
      </c>
      <c r="W560" s="620">
        <v>62.1</v>
      </c>
      <c r="X560" s="616"/>
      <c r="Y560" s="617"/>
      <c r="Z560" s="618"/>
      <c r="AA560" s="619"/>
      <c r="AB560" s="617"/>
      <c r="AC560" s="620"/>
    </row>
    <row r="564" spans="1:50" ht="20.25">
      <c r="A564" s="30" t="s">
        <v>169</v>
      </c>
      <c r="D564" s="31" t="s">
        <v>40</v>
      </c>
      <c r="E564" s="102" t="s">
        <v>4199</v>
      </c>
      <c r="F564" s="102" t="s">
        <v>4200</v>
      </c>
      <c r="G564" s="102" t="s">
        <v>4230</v>
      </c>
      <c r="H564" s="102" t="s">
        <v>4231</v>
      </c>
      <c r="I564" s="102" t="s">
        <v>4232</v>
      </c>
      <c r="J564" s="102" t="s">
        <v>4233</v>
      </c>
      <c r="K564" s="102" t="s">
        <v>4239</v>
      </c>
      <c r="L564" s="102" t="s">
        <v>4234</v>
      </c>
      <c r="M564" s="102" t="s">
        <v>4235</v>
      </c>
      <c r="N564" s="102" t="s">
        <v>4331</v>
      </c>
      <c r="O564" s="102" t="s">
        <v>4356</v>
      </c>
      <c r="P564" s="102" t="s">
        <v>4406</v>
      </c>
      <c r="Q564" s="102" t="s">
        <v>4407</v>
      </c>
      <c r="R564" s="102" t="s">
        <v>4506</v>
      </c>
      <c r="S564" s="102" t="s">
        <v>4508</v>
      </c>
      <c r="T564" s="102" t="s">
        <v>4509</v>
      </c>
      <c r="U564" s="102" t="s">
        <v>4558</v>
      </c>
      <c r="V564" s="102" t="s">
        <v>4614</v>
      </c>
      <c r="W564" s="102" t="s">
        <v>4671</v>
      </c>
      <c r="X564" s="102" t="s">
        <v>4672</v>
      </c>
      <c r="Y564" s="102" t="s">
        <v>4673</v>
      </c>
      <c r="Z564" s="102" t="s">
        <v>4719</v>
      </c>
      <c r="AA564" s="102" t="s">
        <v>4770</v>
      </c>
      <c r="AB564" s="102" t="s">
        <v>4771</v>
      </c>
      <c r="AC564" s="102" t="s">
        <v>4773</v>
      </c>
      <c r="AD564" s="102" t="s">
        <v>4774</v>
      </c>
      <c r="AE564" s="102" t="s">
        <v>4866</v>
      </c>
      <c r="AF564" s="102" t="s">
        <v>4914</v>
      </c>
      <c r="AG564" s="102" t="s">
        <v>4915</v>
      </c>
      <c r="AH564" s="102" t="s">
        <v>4951</v>
      </c>
      <c r="AI564" s="102" t="s">
        <v>5000</v>
      </c>
      <c r="AJ564" s="102" t="s">
        <v>5088</v>
      </c>
      <c r="AK564" s="102" t="s">
        <v>5108</v>
      </c>
      <c r="AL564" s="102" t="s">
        <v>5109</v>
      </c>
      <c r="AM564" s="102" t="s">
        <v>5111</v>
      </c>
      <c r="AN564" s="102" t="s">
        <v>5141</v>
      </c>
      <c r="AO564" s="102" t="s">
        <v>5188</v>
      </c>
      <c r="AP564" s="102" t="s">
        <v>5319</v>
      </c>
      <c r="AQ564" s="102" t="s">
        <v>5320</v>
      </c>
      <c r="AR564" s="102" t="s">
        <v>5321</v>
      </c>
      <c r="AS564" s="102" t="s">
        <v>5330</v>
      </c>
    </row>
    <row r="565" spans="1:50" ht="15.75">
      <c r="A565" s="285" t="s">
        <v>1657</v>
      </c>
      <c r="B565" s="3"/>
      <c r="C565" s="3"/>
      <c r="D565" s="32">
        <f t="shared" ref="D565:D596" si="17">SUM(E565:DZ565)</f>
        <v>521.1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620">
        <v>57.7</v>
      </c>
      <c r="AT565" s="616"/>
      <c r="AU565" s="617"/>
      <c r="AV565" s="618"/>
      <c r="AW565" s="619"/>
      <c r="AX565" s="617"/>
    </row>
    <row r="566" spans="1:50" ht="15.75">
      <c r="A566" s="106" t="s">
        <v>1346</v>
      </c>
      <c r="B566" s="3"/>
      <c r="C566" s="3"/>
      <c r="D566" s="32">
        <f t="shared" si="17"/>
        <v>214.4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620">
        <v>22.5</v>
      </c>
      <c r="AT566" s="502"/>
      <c r="AU566" s="617"/>
      <c r="AV566" s="618"/>
      <c r="AW566" s="619"/>
      <c r="AX566" s="617"/>
    </row>
    <row r="567" spans="1:50" ht="15.75">
      <c r="A567" s="284" t="s">
        <v>3614</v>
      </c>
      <c r="B567" s="3"/>
      <c r="C567" s="3"/>
      <c r="D567" s="32">
        <f t="shared" si="17"/>
        <v>493.50000000000006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620">
        <v>28</v>
      </c>
      <c r="AT567" s="621"/>
      <c r="AU567" s="617"/>
      <c r="AV567" s="618"/>
      <c r="AW567" s="619"/>
      <c r="AX567" s="617"/>
    </row>
    <row r="568" spans="1:50" ht="15.75">
      <c r="A568" s="106" t="s">
        <v>1337</v>
      </c>
      <c r="B568" s="3"/>
      <c r="C568" s="3"/>
      <c r="D568" s="32">
        <f t="shared" si="17"/>
        <v>392.6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620">
        <v>44.5</v>
      </c>
      <c r="AT568" s="502"/>
      <c r="AU568" s="402"/>
      <c r="AV568" s="618"/>
      <c r="AW568" s="619"/>
      <c r="AX568" s="617"/>
    </row>
    <row r="569" spans="1:50" ht="15.75">
      <c r="A569" s="107" t="s">
        <v>2195</v>
      </c>
      <c r="B569" s="3"/>
      <c r="C569" s="3"/>
      <c r="D569" s="32">
        <f t="shared" si="17"/>
        <v>543.90000000000009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620">
        <v>44</v>
      </c>
      <c r="AT569" s="622"/>
      <c r="AU569" s="617"/>
      <c r="AV569" s="618"/>
      <c r="AW569" s="619"/>
      <c r="AX569" s="617"/>
    </row>
    <row r="570" spans="1:50" ht="15.75">
      <c r="A570" s="285" t="s">
        <v>1</v>
      </c>
      <c r="B570" s="3"/>
      <c r="C570" s="3"/>
      <c r="D570" s="32">
        <f t="shared" si="17"/>
        <v>502.89999999999992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620">
        <v>28</v>
      </c>
      <c r="AT570" s="616"/>
      <c r="AU570" s="617"/>
      <c r="AV570" s="618"/>
      <c r="AW570" s="619"/>
      <c r="AX570" s="617"/>
    </row>
    <row r="571" spans="1:50" ht="15.75">
      <c r="A571" s="285" t="s">
        <v>1656</v>
      </c>
      <c r="B571" s="3"/>
      <c r="C571" s="3"/>
      <c r="D571" s="32">
        <f t="shared" si="17"/>
        <v>132.5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620">
        <v>0</v>
      </c>
      <c r="AT571" s="616"/>
      <c r="AU571" s="617"/>
      <c r="AV571" s="618"/>
      <c r="AW571" s="619"/>
      <c r="AX571" s="617"/>
    </row>
    <row r="572" spans="1:50" ht="15.75">
      <c r="A572" s="285" t="s">
        <v>1664</v>
      </c>
      <c r="B572" s="3"/>
      <c r="C572" s="3"/>
      <c r="D572" s="32">
        <f t="shared" si="17"/>
        <v>332.8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620">
        <v>30</v>
      </c>
      <c r="AT572" s="616"/>
      <c r="AU572" s="617"/>
      <c r="AV572" s="618"/>
      <c r="AW572" s="619"/>
      <c r="AX572" s="617"/>
    </row>
    <row r="573" spans="1:50" ht="15.75">
      <c r="A573" s="284" t="s">
        <v>3615</v>
      </c>
      <c r="B573" s="3"/>
      <c r="C573" s="3"/>
      <c r="D573" s="32">
        <f t="shared" si="17"/>
        <v>362.40000000000003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620">
        <v>0</v>
      </c>
      <c r="AT573" s="621"/>
      <c r="AU573" s="617"/>
      <c r="AV573" s="618"/>
      <c r="AW573" s="619"/>
      <c r="AX573" s="617"/>
    </row>
    <row r="574" spans="1:50" ht="15.75">
      <c r="A574" s="107" t="s">
        <v>2717</v>
      </c>
      <c r="B574" s="3"/>
      <c r="C574" s="3"/>
      <c r="D574" s="32">
        <f t="shared" si="17"/>
        <v>439.85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620">
        <v>13.2</v>
      </c>
      <c r="AT574" s="622"/>
      <c r="AU574" s="617"/>
      <c r="AV574" s="618"/>
      <c r="AW574" s="619"/>
      <c r="AX574" s="617"/>
    </row>
    <row r="575" spans="1:50" ht="15.75">
      <c r="A575" s="107" t="s">
        <v>3616</v>
      </c>
      <c r="B575" s="3"/>
      <c r="C575" s="3"/>
      <c r="D575" s="32">
        <f t="shared" si="17"/>
        <v>292.20000000000005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620">
        <v>0</v>
      </c>
      <c r="AT575" s="622"/>
      <c r="AU575" s="617"/>
      <c r="AV575" s="618"/>
      <c r="AW575" s="619"/>
      <c r="AX575" s="617"/>
    </row>
    <row r="576" spans="1:50" ht="15.75">
      <c r="A576" s="106" t="s">
        <v>1342</v>
      </c>
      <c r="B576" s="3"/>
      <c r="C576" s="3"/>
      <c r="D576" s="32">
        <f t="shared" si="17"/>
        <v>420.2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620">
        <v>6</v>
      </c>
      <c r="AT576" s="502"/>
      <c r="AU576" s="617"/>
      <c r="AV576" s="618"/>
      <c r="AW576" s="619"/>
      <c r="AX576" s="617"/>
    </row>
    <row r="577" spans="1:50" ht="15.75">
      <c r="A577" s="107" t="s">
        <v>2848</v>
      </c>
      <c r="B577" s="3"/>
      <c r="C577" s="3"/>
      <c r="D577" s="32">
        <f t="shared" si="17"/>
        <v>383.3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620">
        <v>0</v>
      </c>
      <c r="AT577" s="622"/>
      <c r="AU577" s="617"/>
      <c r="AV577" s="618"/>
      <c r="AW577" s="619"/>
      <c r="AX577" s="617"/>
    </row>
    <row r="578" spans="1:50" ht="15.75">
      <c r="A578" s="107" t="s">
        <v>675</v>
      </c>
      <c r="B578" s="3"/>
      <c r="C578" s="3"/>
      <c r="D578" s="32">
        <f t="shared" si="17"/>
        <v>242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620">
        <v>0</v>
      </c>
      <c r="AT578" s="622"/>
      <c r="AU578" s="617"/>
      <c r="AV578" s="618"/>
      <c r="AW578" s="619"/>
      <c r="AX578" s="617"/>
    </row>
    <row r="579" spans="1:50" ht="15.75">
      <c r="A579" s="107" t="s">
        <v>2707</v>
      </c>
      <c r="B579" s="3"/>
      <c r="C579" s="3"/>
      <c r="D579" s="32">
        <f t="shared" si="17"/>
        <v>457.6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620">
        <v>55</v>
      </c>
      <c r="AT579" s="622"/>
      <c r="AU579" s="617"/>
      <c r="AV579" s="618"/>
      <c r="AW579" s="619"/>
      <c r="AX579" s="617"/>
    </row>
    <row r="580" spans="1:50" ht="15.75">
      <c r="A580" s="284" t="s">
        <v>3617</v>
      </c>
      <c r="B580" s="3"/>
      <c r="C580" s="3"/>
      <c r="D580" s="32">
        <f t="shared" si="17"/>
        <v>149.30000000000001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620">
        <v>29.7</v>
      </c>
      <c r="AT580" s="621"/>
      <c r="AU580" s="617"/>
      <c r="AV580" s="618"/>
      <c r="AW580" s="619"/>
      <c r="AX580" s="617"/>
    </row>
    <row r="581" spans="1:50" ht="15.75">
      <c r="A581" s="285" t="s">
        <v>1653</v>
      </c>
      <c r="B581" s="3"/>
      <c r="C581" s="3"/>
      <c r="D581" s="32">
        <f t="shared" si="17"/>
        <v>232.4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620">
        <v>0</v>
      </c>
      <c r="AT581" s="616"/>
      <c r="AU581" s="617"/>
      <c r="AV581" s="618"/>
      <c r="AW581" s="619"/>
      <c r="AX581" s="617"/>
    </row>
    <row r="582" spans="1:50" ht="15.75">
      <c r="A582" s="107" t="s">
        <v>2196</v>
      </c>
      <c r="B582" s="3"/>
      <c r="C582" s="3"/>
      <c r="D582" s="32">
        <f t="shared" si="17"/>
        <v>358.45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620">
        <v>48.5</v>
      </c>
      <c r="AT582" s="622"/>
      <c r="AU582" s="617"/>
      <c r="AV582" s="618"/>
      <c r="AW582" s="619"/>
      <c r="AX582" s="617"/>
    </row>
    <row r="583" spans="1:50" ht="15.75">
      <c r="A583" s="107" t="s">
        <v>153</v>
      </c>
      <c r="B583" s="3"/>
      <c r="C583" s="3"/>
      <c r="D583" s="32">
        <f t="shared" si="17"/>
        <v>621.20000000000005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620">
        <v>30</v>
      </c>
      <c r="AT583" s="622"/>
      <c r="AU583" s="617"/>
      <c r="AV583" s="618"/>
      <c r="AW583" s="619"/>
      <c r="AX583" s="617"/>
    </row>
    <row r="584" spans="1:50" ht="15.75">
      <c r="A584" s="285" t="s">
        <v>1665</v>
      </c>
      <c r="B584" s="3"/>
      <c r="C584" s="3"/>
      <c r="D584" s="32">
        <f t="shared" si="17"/>
        <v>602.29999999999995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620">
        <v>9.1999999999999993</v>
      </c>
      <c r="AT584" s="616"/>
      <c r="AU584" s="617"/>
      <c r="AV584" s="618"/>
      <c r="AW584" s="619"/>
      <c r="AX584" s="617"/>
    </row>
    <row r="585" spans="1:50" ht="15.75">
      <c r="A585" s="284" t="s">
        <v>3618</v>
      </c>
      <c r="B585" s="3"/>
      <c r="C585" s="3"/>
      <c r="D585" s="32">
        <f t="shared" si="17"/>
        <v>472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620">
        <v>23</v>
      </c>
      <c r="AT585" s="621"/>
      <c r="AU585" s="617"/>
      <c r="AV585" s="618"/>
      <c r="AW585" s="619"/>
      <c r="AX585" s="617"/>
    </row>
    <row r="586" spans="1:50" ht="15.75">
      <c r="A586" s="107" t="s">
        <v>2212</v>
      </c>
      <c r="B586" s="3"/>
      <c r="C586" s="3"/>
      <c r="D586" s="32">
        <f t="shared" si="17"/>
        <v>468.6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620">
        <v>19.5</v>
      </c>
      <c r="AT586" s="622"/>
      <c r="AU586" s="617"/>
      <c r="AV586" s="618"/>
      <c r="AW586" s="619"/>
      <c r="AX586" s="617"/>
    </row>
    <row r="587" spans="1:50" ht="15.75">
      <c r="A587" s="284" t="s">
        <v>3619</v>
      </c>
      <c r="B587" s="3"/>
      <c r="C587" s="3"/>
      <c r="D587" s="32">
        <f t="shared" si="17"/>
        <v>339.59999999999997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620">
        <v>40.5</v>
      </c>
      <c r="AT587" s="621"/>
      <c r="AU587" s="617"/>
      <c r="AV587" s="618"/>
      <c r="AW587" s="619"/>
      <c r="AX587" s="617"/>
    </row>
    <row r="588" spans="1:50" ht="15.75">
      <c r="A588" s="107" t="s">
        <v>2720</v>
      </c>
      <c r="B588" s="3"/>
      <c r="C588" s="3"/>
      <c r="D588" s="32">
        <f t="shared" si="17"/>
        <v>416.2000000000001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620">
        <v>25.5</v>
      </c>
      <c r="AT588" s="622"/>
      <c r="AU588" s="617"/>
      <c r="AV588" s="618"/>
      <c r="AW588" s="619"/>
      <c r="AX588" s="617"/>
    </row>
    <row r="589" spans="1:50" ht="15.75">
      <c r="A589" s="285" t="s">
        <v>1661</v>
      </c>
      <c r="B589" s="3"/>
      <c r="C589" s="3"/>
      <c r="D589" s="32">
        <f t="shared" si="17"/>
        <v>311.8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620">
        <v>22.5</v>
      </c>
      <c r="AT589" s="616"/>
      <c r="AU589" s="617"/>
      <c r="AV589" s="618"/>
      <c r="AW589" s="619"/>
      <c r="AX589" s="617"/>
    </row>
    <row r="590" spans="1:50" ht="15.75">
      <c r="A590" s="285" t="s">
        <v>11</v>
      </c>
      <c r="B590" s="3"/>
      <c r="C590" s="3"/>
      <c r="D590" s="32">
        <f t="shared" si="17"/>
        <v>406.90000000000003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620">
        <v>43.5</v>
      </c>
      <c r="AT590" s="616"/>
      <c r="AU590" s="617"/>
      <c r="AV590" s="618"/>
      <c r="AW590" s="619"/>
      <c r="AX590" s="617"/>
    </row>
    <row r="591" spans="1:50" ht="15.75">
      <c r="A591" s="107" t="s">
        <v>2197</v>
      </c>
      <c r="B591" s="3"/>
      <c r="C591" s="3"/>
      <c r="D591" s="32">
        <f t="shared" si="17"/>
        <v>292.70000000000005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620">
        <v>0</v>
      </c>
      <c r="AT591" s="622"/>
      <c r="AU591" s="617"/>
      <c r="AV591" s="618"/>
      <c r="AW591" s="619"/>
      <c r="AX591" s="617"/>
    </row>
    <row r="592" spans="1:50" ht="15.75">
      <c r="A592" s="285" t="s">
        <v>1666</v>
      </c>
      <c r="B592" s="3"/>
      <c r="C592" s="3"/>
      <c r="D592" s="32">
        <f t="shared" si="17"/>
        <v>401.09999999999997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620">
        <v>19.5</v>
      </c>
      <c r="AT592" s="616"/>
      <c r="AU592" s="617"/>
      <c r="AV592" s="618"/>
      <c r="AW592" s="619"/>
      <c r="AX592" s="617"/>
    </row>
    <row r="593" spans="1:50" ht="15.75">
      <c r="A593" s="106" t="s">
        <v>1344</v>
      </c>
      <c r="B593" s="3"/>
      <c r="C593" s="3"/>
      <c r="D593" s="32">
        <f t="shared" si="17"/>
        <v>511.59999999999997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620">
        <v>50.5</v>
      </c>
      <c r="AT593" s="502"/>
      <c r="AU593" s="617"/>
      <c r="AV593" s="618"/>
      <c r="AW593" s="619"/>
      <c r="AX593" s="617"/>
    </row>
    <row r="594" spans="1:50" ht="15.75">
      <c r="A594" s="107" t="s">
        <v>633</v>
      </c>
      <c r="B594" s="3"/>
      <c r="C594" s="3"/>
      <c r="D594" s="32">
        <f t="shared" si="17"/>
        <v>403.24999999999989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620">
        <v>22.5</v>
      </c>
      <c r="AT594" s="622"/>
      <c r="AU594" s="617"/>
      <c r="AV594" s="618"/>
      <c r="AW594" s="619"/>
      <c r="AX594" s="617"/>
    </row>
    <row r="595" spans="1:50" ht="15.75">
      <c r="A595" s="285" t="s">
        <v>1658</v>
      </c>
      <c r="B595" s="3"/>
      <c r="C595" s="3"/>
      <c r="D595" s="32">
        <f t="shared" si="17"/>
        <v>251.3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620">
        <v>19.5</v>
      </c>
      <c r="AT595" s="616"/>
      <c r="AU595" s="617"/>
      <c r="AV595" s="618"/>
      <c r="AW595" s="619"/>
      <c r="AX595" s="617"/>
    </row>
    <row r="596" spans="1:50" ht="15.75">
      <c r="A596" s="107" t="s">
        <v>2716</v>
      </c>
      <c r="B596" s="3"/>
      <c r="C596" s="3"/>
      <c r="D596" s="32">
        <f t="shared" si="17"/>
        <v>538.70000000000005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620">
        <v>26</v>
      </c>
      <c r="AT596" s="622"/>
      <c r="AU596" s="617"/>
      <c r="AV596" s="618"/>
      <c r="AW596" s="619"/>
      <c r="AX596" s="617"/>
    </row>
    <row r="597" spans="1:50" ht="15.75">
      <c r="A597" s="284" t="s">
        <v>3620</v>
      </c>
      <c r="B597" s="3"/>
      <c r="C597" s="3"/>
      <c r="D597" s="32">
        <f t="shared" ref="D597:D628" si="18">SUM(E597:DZ597)</f>
        <v>289.59999999999997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620">
        <v>3.3000000000000003</v>
      </c>
      <c r="AT597" s="621"/>
      <c r="AU597" s="617"/>
      <c r="AV597" s="618"/>
      <c r="AW597" s="619"/>
      <c r="AX597" s="617"/>
    </row>
    <row r="598" spans="1:50" ht="15.75">
      <c r="A598" s="107" t="s">
        <v>687</v>
      </c>
      <c r="B598" s="3"/>
      <c r="C598" s="3"/>
      <c r="D598" s="32">
        <f t="shared" si="18"/>
        <v>518.04999999999995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620">
        <v>21</v>
      </c>
      <c r="AT598" s="622"/>
      <c r="AU598" s="617"/>
      <c r="AV598" s="618"/>
      <c r="AW598" s="619"/>
      <c r="AX598" s="617"/>
    </row>
    <row r="599" spans="1:50" ht="15.75">
      <c r="A599" s="107" t="s">
        <v>639</v>
      </c>
      <c r="B599" s="3"/>
      <c r="C599" s="3"/>
      <c r="D599" s="32">
        <f t="shared" si="18"/>
        <v>238.55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620">
        <v>0</v>
      </c>
      <c r="AT599" s="622"/>
      <c r="AU599" s="617"/>
      <c r="AV599" s="618"/>
      <c r="AW599" s="619"/>
      <c r="AX599" s="617"/>
    </row>
    <row r="600" spans="1:50" ht="15.75">
      <c r="A600" s="284" t="s">
        <v>3649</v>
      </c>
      <c r="B600" s="3"/>
      <c r="C600" s="3"/>
      <c r="D600" s="32">
        <f t="shared" si="18"/>
        <v>480.50000000000006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620">
        <v>0</v>
      </c>
      <c r="AT600" s="621"/>
      <c r="AU600" s="617"/>
      <c r="AV600" s="618"/>
      <c r="AW600" s="619"/>
      <c r="AX600" s="617"/>
    </row>
    <row r="601" spans="1:50" ht="15.75">
      <c r="A601" s="285" t="s">
        <v>15</v>
      </c>
      <c r="B601" s="3"/>
      <c r="C601" s="3"/>
      <c r="D601" s="32">
        <f t="shared" si="18"/>
        <v>338.5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620">
        <v>22.5</v>
      </c>
      <c r="AT601" s="616"/>
      <c r="AU601" s="617"/>
      <c r="AV601" s="618"/>
      <c r="AW601" s="619"/>
      <c r="AX601" s="617"/>
    </row>
    <row r="602" spans="1:50" ht="15.75">
      <c r="A602" s="107" t="s">
        <v>2725</v>
      </c>
      <c r="B602" s="3"/>
      <c r="C602" s="3"/>
      <c r="D602" s="32">
        <f t="shared" si="18"/>
        <v>505.90000000000003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620">
        <v>0</v>
      </c>
      <c r="AT602" s="622"/>
      <c r="AU602" s="617"/>
      <c r="AV602" s="618"/>
      <c r="AW602" s="619"/>
      <c r="AX602" s="617"/>
    </row>
    <row r="603" spans="1:50" ht="15.75">
      <c r="A603" s="284" t="s">
        <v>3621</v>
      </c>
      <c r="B603" s="3"/>
      <c r="C603" s="3"/>
      <c r="D603" s="32">
        <f t="shared" si="18"/>
        <v>351.80000000000007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620">
        <v>21</v>
      </c>
      <c r="AT603" s="621"/>
      <c r="AU603" s="617"/>
      <c r="AV603" s="618"/>
      <c r="AW603" s="619"/>
      <c r="AX603" s="617"/>
    </row>
    <row r="604" spans="1:50" ht="15.75">
      <c r="A604" s="107" t="s">
        <v>2216</v>
      </c>
      <c r="B604" s="3"/>
      <c r="C604" s="3"/>
      <c r="D604" s="32">
        <f t="shared" si="18"/>
        <v>454.99999999999994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620">
        <v>41.5</v>
      </c>
      <c r="AT604" s="622"/>
      <c r="AU604" s="617"/>
      <c r="AV604" s="618"/>
      <c r="AW604" s="619"/>
      <c r="AX604" s="617"/>
    </row>
    <row r="605" spans="1:50" ht="15.75">
      <c r="A605" s="284" t="s">
        <v>3622</v>
      </c>
      <c r="B605" s="3"/>
      <c r="C605" s="3"/>
      <c r="D605" s="32">
        <f t="shared" si="18"/>
        <v>231.49999999999997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620">
        <v>0</v>
      </c>
      <c r="AT605" s="621"/>
      <c r="AU605" s="617"/>
      <c r="AV605" s="618"/>
      <c r="AW605" s="619"/>
      <c r="AX605" s="617"/>
    </row>
    <row r="606" spans="1:50" ht="15.75">
      <c r="A606" s="285" t="s">
        <v>1654</v>
      </c>
      <c r="B606" s="3"/>
      <c r="C606" s="3"/>
      <c r="D606" s="32">
        <f t="shared" si="18"/>
        <v>527.9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620">
        <v>45</v>
      </c>
      <c r="AT606" s="616"/>
      <c r="AU606" s="617"/>
      <c r="AV606" s="618"/>
      <c r="AW606" s="619"/>
      <c r="AX606" s="617"/>
    </row>
    <row r="607" spans="1:50" ht="15.75">
      <c r="A607" s="285" t="s">
        <v>17</v>
      </c>
      <c r="B607" s="3"/>
      <c r="C607" s="3"/>
      <c r="D607" s="32">
        <f t="shared" si="18"/>
        <v>512.40000000000009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620">
        <v>28</v>
      </c>
      <c r="AT607" s="616"/>
      <c r="AU607" s="617"/>
      <c r="AV607" s="618"/>
      <c r="AW607" s="619"/>
      <c r="AX607" s="617"/>
    </row>
    <row r="608" spans="1:50" s="30" customFormat="1" ht="20.25">
      <c r="A608" s="284" t="s">
        <v>3623</v>
      </c>
      <c r="B608" s="3"/>
      <c r="C608" s="3"/>
      <c r="D608" s="32">
        <f t="shared" si="18"/>
        <v>562.4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620">
        <v>22</v>
      </c>
      <c r="AT608" s="621"/>
      <c r="AU608" s="617"/>
      <c r="AV608" s="618"/>
      <c r="AW608" s="619"/>
      <c r="AX608" s="617"/>
    </row>
    <row r="609" spans="1:50" ht="15.75">
      <c r="A609" s="107" t="s">
        <v>162</v>
      </c>
      <c r="B609" s="3"/>
      <c r="C609" s="3"/>
      <c r="D609" s="32">
        <f t="shared" si="18"/>
        <v>313.20000000000005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620">
        <v>5.5</v>
      </c>
      <c r="AT609" s="622"/>
      <c r="AU609" s="617"/>
      <c r="AV609" s="618"/>
      <c r="AW609" s="619"/>
      <c r="AX609" s="617"/>
    </row>
    <row r="610" spans="1:50" ht="15.75">
      <c r="A610" s="107" t="s">
        <v>2201</v>
      </c>
      <c r="B610" s="3"/>
      <c r="C610" s="3"/>
      <c r="D610" s="32">
        <f t="shared" si="18"/>
        <v>364.1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620">
        <v>4.5</v>
      </c>
      <c r="AT610" s="622"/>
      <c r="AU610" s="617"/>
      <c r="AV610" s="618"/>
      <c r="AW610" s="619"/>
      <c r="AX610" s="617"/>
    </row>
    <row r="611" spans="1:50" ht="15.75">
      <c r="A611" s="284" t="s">
        <v>3624</v>
      </c>
      <c r="B611" s="3"/>
      <c r="C611" s="3"/>
      <c r="D611" s="32">
        <f t="shared" si="18"/>
        <v>475.1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620">
        <v>24</v>
      </c>
      <c r="AT611" s="621"/>
      <c r="AU611" s="617"/>
      <c r="AV611" s="618"/>
      <c r="AW611" s="619"/>
      <c r="AX611" s="617"/>
    </row>
    <row r="612" spans="1:50" ht="15.75">
      <c r="A612" s="107" t="s">
        <v>2719</v>
      </c>
      <c r="B612" s="3"/>
      <c r="C612" s="3"/>
      <c r="D612" s="32">
        <f t="shared" si="18"/>
        <v>522.70000000000005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620">
        <v>50.5</v>
      </c>
      <c r="AT612" s="622"/>
      <c r="AU612" s="617"/>
      <c r="AV612" s="618"/>
      <c r="AW612" s="619"/>
      <c r="AX612" s="617"/>
    </row>
    <row r="613" spans="1:50" ht="15.75">
      <c r="A613" s="107" t="s">
        <v>2220</v>
      </c>
      <c r="B613" s="3"/>
      <c r="C613" s="3"/>
      <c r="D613" s="32">
        <f t="shared" si="18"/>
        <v>366.4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620">
        <v>0</v>
      </c>
      <c r="AT613" s="622"/>
      <c r="AU613" s="617"/>
      <c r="AV613" s="618"/>
      <c r="AW613" s="619"/>
      <c r="AX613" s="617"/>
    </row>
    <row r="614" spans="1:50" ht="15.75">
      <c r="A614" s="107" t="s">
        <v>2711</v>
      </c>
      <c r="B614" s="3"/>
      <c r="C614" s="3"/>
      <c r="D614" s="32">
        <f t="shared" si="18"/>
        <v>289.5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620">
        <v>42.3</v>
      </c>
      <c r="AT614" s="622"/>
      <c r="AU614" s="617"/>
      <c r="AV614" s="618"/>
      <c r="AW614" s="619"/>
      <c r="AX614" s="617"/>
    </row>
    <row r="615" spans="1:50" ht="15.75">
      <c r="A615" s="284" t="s">
        <v>3625</v>
      </c>
      <c r="B615" s="3"/>
      <c r="C615" s="3"/>
      <c r="D615" s="32">
        <f t="shared" si="18"/>
        <v>388.4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620">
        <v>53.9</v>
      </c>
      <c r="AT615" s="621"/>
      <c r="AU615" s="617"/>
      <c r="AV615" s="618"/>
      <c r="AW615" s="619"/>
      <c r="AX615" s="617"/>
    </row>
    <row r="616" spans="1:50" ht="15.75">
      <c r="A616" s="107" t="s">
        <v>2200</v>
      </c>
      <c r="B616" s="3"/>
      <c r="C616" s="3"/>
      <c r="D616" s="32">
        <f t="shared" si="18"/>
        <v>248.29999999999998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620">
        <v>16.5</v>
      </c>
      <c r="AT616" s="622"/>
      <c r="AU616" s="617"/>
      <c r="AV616" s="618"/>
      <c r="AW616" s="619"/>
      <c r="AX616" s="617"/>
    </row>
    <row r="617" spans="1:50" ht="15.75">
      <c r="A617" s="284" t="s">
        <v>3626</v>
      </c>
      <c r="B617" s="3"/>
      <c r="C617" s="3"/>
      <c r="D617" s="32">
        <f t="shared" si="18"/>
        <v>354.5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620">
        <v>21</v>
      </c>
      <c r="AT617" s="621"/>
      <c r="AU617" s="617"/>
      <c r="AV617" s="618"/>
      <c r="AW617" s="619"/>
      <c r="AX617" s="617"/>
    </row>
    <row r="618" spans="1:50" ht="15.75">
      <c r="A618" s="107" t="s">
        <v>2733</v>
      </c>
      <c r="B618" s="3"/>
      <c r="C618" s="3"/>
      <c r="D618" s="32">
        <f t="shared" si="18"/>
        <v>733.6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620">
        <v>42.6</v>
      </c>
      <c r="AT618" s="622"/>
      <c r="AU618" s="617"/>
      <c r="AV618" s="618"/>
      <c r="AW618" s="619"/>
      <c r="AX618" s="617"/>
    </row>
    <row r="619" spans="1:50" ht="15.75">
      <c r="A619" s="107" t="s">
        <v>704</v>
      </c>
      <c r="B619" s="3"/>
      <c r="C619" s="3"/>
      <c r="D619" s="32">
        <f t="shared" si="18"/>
        <v>509.7999999999999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620">
        <v>48.5</v>
      </c>
      <c r="AT619" s="622"/>
      <c r="AU619" s="617"/>
      <c r="AV619" s="618"/>
      <c r="AW619" s="619"/>
      <c r="AX619" s="617"/>
    </row>
    <row r="620" spans="1:50" ht="15.75">
      <c r="A620" s="107" t="s">
        <v>2732</v>
      </c>
      <c r="B620" s="3"/>
      <c r="C620" s="3"/>
      <c r="D620" s="32">
        <f t="shared" si="18"/>
        <v>403.7000000000001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620">
        <v>19.5</v>
      </c>
      <c r="AT620" s="622"/>
      <c r="AU620" s="617"/>
      <c r="AV620" s="618"/>
      <c r="AW620" s="619"/>
      <c r="AX620" s="617"/>
    </row>
    <row r="621" spans="1:50" ht="15.75">
      <c r="A621" s="285" t="s">
        <v>2325</v>
      </c>
      <c r="B621" s="3"/>
      <c r="C621" s="3"/>
      <c r="D621" s="32">
        <f t="shared" si="18"/>
        <v>633.5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620">
        <v>28</v>
      </c>
      <c r="AT621" s="616"/>
      <c r="AU621" s="617"/>
      <c r="AV621" s="618"/>
      <c r="AW621" s="619"/>
      <c r="AX621" s="617"/>
    </row>
    <row r="622" spans="1:50" ht="15.75">
      <c r="A622" s="107" t="s">
        <v>3627</v>
      </c>
      <c r="B622" s="3"/>
      <c r="C622" s="3"/>
      <c r="D622" s="32">
        <f t="shared" si="18"/>
        <v>337.7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620">
        <v>16.5</v>
      </c>
      <c r="AT622" s="622"/>
      <c r="AU622" s="617"/>
      <c r="AV622" s="618"/>
      <c r="AW622" s="619"/>
      <c r="AX622" s="617"/>
    </row>
    <row r="623" spans="1:50" ht="15.75">
      <c r="A623" s="107" t="s">
        <v>2715</v>
      </c>
      <c r="B623" s="3"/>
      <c r="C623" s="3"/>
      <c r="D623" s="32">
        <f t="shared" si="18"/>
        <v>495.2999999999999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620">
        <v>46.5</v>
      </c>
      <c r="AT623" s="622"/>
      <c r="AU623" s="617"/>
      <c r="AV623" s="618"/>
      <c r="AW623" s="619"/>
      <c r="AX623" s="617"/>
    </row>
    <row r="624" spans="1:50" ht="15.75">
      <c r="A624" s="107" t="s">
        <v>700</v>
      </c>
      <c r="B624" s="3"/>
      <c r="C624" s="3"/>
      <c r="D624" s="32">
        <f t="shared" si="18"/>
        <v>405.20000000000005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620">
        <v>30</v>
      </c>
      <c r="AT624" s="622"/>
      <c r="AU624" s="617"/>
      <c r="AV624" s="618"/>
      <c r="AW624" s="619"/>
      <c r="AX624" s="617"/>
    </row>
    <row r="625" spans="1:50" ht="15.75">
      <c r="A625" s="284" t="s">
        <v>21</v>
      </c>
      <c r="B625" s="3"/>
      <c r="C625" s="3"/>
      <c r="D625" s="32">
        <f t="shared" si="18"/>
        <v>520.70000000000005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620">
        <v>50.5</v>
      </c>
      <c r="AT625" s="621"/>
      <c r="AU625" s="617"/>
      <c r="AV625" s="618"/>
      <c r="AW625" s="619"/>
      <c r="AX625" s="617"/>
    </row>
    <row r="626" spans="1:50" ht="15.75">
      <c r="A626" s="107" t="s">
        <v>141</v>
      </c>
      <c r="B626" s="3"/>
      <c r="C626" s="3"/>
      <c r="D626" s="32">
        <f t="shared" si="18"/>
        <v>267.7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620">
        <v>45</v>
      </c>
      <c r="AT626" s="622"/>
      <c r="AU626" s="617"/>
      <c r="AV626" s="618"/>
      <c r="AW626" s="619"/>
      <c r="AX626" s="617"/>
    </row>
    <row r="627" spans="1:50" ht="15.75">
      <c r="A627" s="107" t="s">
        <v>2193</v>
      </c>
      <c r="B627" s="3"/>
      <c r="C627" s="3"/>
      <c r="D627" s="32">
        <f t="shared" si="18"/>
        <v>649.70000000000016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620">
        <v>22.5</v>
      </c>
      <c r="AT627" s="622"/>
      <c r="AU627" s="617"/>
      <c r="AV627" s="618"/>
      <c r="AW627" s="619"/>
      <c r="AX627" s="617"/>
    </row>
    <row r="628" spans="1:50" ht="15.75">
      <c r="A628" s="285" t="s">
        <v>1667</v>
      </c>
      <c r="B628" s="3"/>
      <c r="C628" s="3"/>
      <c r="D628" s="32">
        <f t="shared" si="18"/>
        <v>380.80000000000007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620">
        <v>39</v>
      </c>
      <c r="AT628" s="616"/>
      <c r="AU628" s="617"/>
      <c r="AV628" s="618"/>
      <c r="AW628" s="619"/>
      <c r="AX628" s="617"/>
    </row>
    <row r="629" spans="1:50" ht="15.75">
      <c r="A629" s="284" t="s">
        <v>3628</v>
      </c>
      <c r="B629" s="3"/>
      <c r="C629" s="3"/>
      <c r="D629" s="32">
        <f t="shared" ref="D629:D660" si="19">SUM(E629:DZ629)</f>
        <v>452.8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620">
        <v>24</v>
      </c>
      <c r="AT629" s="621"/>
      <c r="AU629" s="617"/>
      <c r="AV629" s="618"/>
      <c r="AW629" s="619"/>
      <c r="AX629" s="617"/>
    </row>
    <row r="630" spans="1:50" ht="15.75">
      <c r="A630" s="107" t="s">
        <v>2726</v>
      </c>
      <c r="B630" s="3"/>
      <c r="C630" s="3"/>
      <c r="D630" s="32">
        <f t="shared" si="19"/>
        <v>464.59999999999991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620">
        <v>52.5</v>
      </c>
      <c r="AT630" s="622"/>
      <c r="AU630" s="617"/>
      <c r="AV630" s="618"/>
      <c r="AW630" s="619"/>
      <c r="AX630" s="617"/>
    </row>
    <row r="631" spans="1:50" ht="15.75">
      <c r="A631" s="107" t="s">
        <v>2203</v>
      </c>
      <c r="B631" s="3"/>
      <c r="C631" s="3"/>
      <c r="D631" s="32">
        <f t="shared" si="19"/>
        <v>428.85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620">
        <v>21</v>
      </c>
      <c r="AT631" s="622"/>
      <c r="AU631" s="617"/>
      <c r="AV631" s="618"/>
      <c r="AW631" s="619"/>
      <c r="AX631" s="617"/>
    </row>
    <row r="632" spans="1:50" ht="15.75">
      <c r="A632" s="285" t="s">
        <v>1668</v>
      </c>
      <c r="B632" s="3"/>
      <c r="C632" s="3"/>
      <c r="D632" s="32">
        <f t="shared" si="19"/>
        <v>204.39999999999998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620">
        <v>18</v>
      </c>
      <c r="AT632" s="616"/>
      <c r="AU632" s="617"/>
      <c r="AV632" s="618"/>
      <c r="AW632" s="619"/>
      <c r="AX632" s="617"/>
    </row>
    <row r="633" spans="1:50" ht="15.75">
      <c r="A633" s="284" t="s">
        <v>3629</v>
      </c>
      <c r="B633" s="3"/>
      <c r="C633" s="3"/>
      <c r="D633" s="32">
        <f t="shared" si="19"/>
        <v>243.8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620">
        <v>0</v>
      </c>
      <c r="AT633" s="621"/>
      <c r="AU633" s="617"/>
      <c r="AV633" s="618"/>
      <c r="AW633" s="619"/>
      <c r="AX633" s="617"/>
    </row>
    <row r="634" spans="1:50" ht="15.75">
      <c r="A634" s="284" t="s">
        <v>3630</v>
      </c>
      <c r="B634" s="3"/>
      <c r="C634" s="3"/>
      <c r="D634" s="32">
        <f t="shared" si="19"/>
        <v>322.80000000000007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620">
        <v>15.399999999999999</v>
      </c>
      <c r="AT634" s="621"/>
      <c r="AU634" s="617"/>
      <c r="AV634" s="618"/>
      <c r="AW634" s="619"/>
      <c r="AX634" s="617"/>
    </row>
    <row r="635" spans="1:50" ht="15.75">
      <c r="A635" s="107" t="s">
        <v>667</v>
      </c>
      <c r="B635" s="3"/>
      <c r="C635" s="3"/>
      <c r="D635" s="32">
        <f t="shared" si="19"/>
        <v>389.8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620">
        <v>43.5</v>
      </c>
      <c r="AT635" s="622"/>
      <c r="AU635" s="617"/>
      <c r="AV635" s="618"/>
      <c r="AW635" s="619"/>
      <c r="AX635" s="617"/>
    </row>
    <row r="636" spans="1:50" ht="15.75">
      <c r="A636" s="107" t="s">
        <v>2202</v>
      </c>
      <c r="B636" s="3"/>
      <c r="C636" s="3"/>
      <c r="D636" s="32">
        <f t="shared" si="19"/>
        <v>407.25000000000006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620">
        <v>19.5</v>
      </c>
      <c r="AT636" s="622"/>
      <c r="AU636" s="617"/>
      <c r="AV636" s="618"/>
      <c r="AW636" s="619"/>
      <c r="AX636" s="617"/>
    </row>
    <row r="637" spans="1:50" ht="15.75">
      <c r="A637" s="107" t="s">
        <v>2209</v>
      </c>
      <c r="B637" s="3"/>
      <c r="C637" s="3"/>
      <c r="D637" s="32">
        <f t="shared" si="19"/>
        <v>310.75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620">
        <v>0</v>
      </c>
      <c r="AT637" s="622"/>
      <c r="AU637" s="617"/>
      <c r="AV637" s="618"/>
      <c r="AW637" s="619"/>
      <c r="AX637" s="617"/>
    </row>
    <row r="638" spans="1:50" ht="15.75">
      <c r="A638" s="107" t="s">
        <v>668</v>
      </c>
      <c r="B638" s="3"/>
      <c r="C638" s="3"/>
      <c r="D638" s="32">
        <f t="shared" si="19"/>
        <v>620.54999999999995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620">
        <v>22</v>
      </c>
      <c r="AT638" s="622"/>
      <c r="AU638" s="617"/>
      <c r="AV638" s="618"/>
      <c r="AW638" s="619"/>
      <c r="AX638" s="617"/>
    </row>
    <row r="639" spans="1:50" ht="15.75">
      <c r="A639" s="107" t="s">
        <v>3631</v>
      </c>
      <c r="B639" s="3"/>
      <c r="C639" s="3"/>
      <c r="D639" s="32">
        <f t="shared" si="19"/>
        <v>372.09999999999997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620">
        <v>0</v>
      </c>
      <c r="AT639" s="622"/>
      <c r="AU639" s="617"/>
      <c r="AV639" s="618"/>
      <c r="AW639" s="619"/>
      <c r="AX639" s="617"/>
    </row>
    <row r="640" spans="1:50" ht="15.75">
      <c r="A640" s="285" t="s">
        <v>23</v>
      </c>
      <c r="B640" s="3"/>
      <c r="C640" s="3"/>
      <c r="D640" s="32">
        <f t="shared" si="19"/>
        <v>417.59999999999997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620">
        <v>31.2</v>
      </c>
      <c r="AT640" s="616"/>
      <c r="AU640" s="617"/>
      <c r="AV640" s="618"/>
      <c r="AW640" s="619"/>
      <c r="AX640" s="617"/>
    </row>
    <row r="641" spans="1:50" ht="15.75">
      <c r="A641" s="285" t="s">
        <v>25</v>
      </c>
      <c r="B641" s="3"/>
      <c r="C641" s="3"/>
      <c r="D641" s="32">
        <f t="shared" si="19"/>
        <v>421.40000000000003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620">
        <v>53</v>
      </c>
      <c r="AT641" s="616"/>
      <c r="AU641" s="617"/>
      <c r="AV641" s="618"/>
      <c r="AW641" s="619"/>
      <c r="AX641" s="617"/>
    </row>
    <row r="642" spans="1:50" ht="15.75">
      <c r="A642" s="107" t="s">
        <v>2712</v>
      </c>
      <c r="B642" s="3"/>
      <c r="C642" s="3"/>
      <c r="D642" s="32">
        <f t="shared" si="19"/>
        <v>478.70000000000005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620">
        <v>49</v>
      </c>
      <c r="AT642" s="622"/>
      <c r="AU642" s="617"/>
      <c r="AV642" s="618"/>
      <c r="AW642" s="619"/>
      <c r="AX642" s="617"/>
    </row>
    <row r="643" spans="1:50" ht="15.75">
      <c r="A643" s="106" t="s">
        <v>1343</v>
      </c>
      <c r="B643" s="3"/>
      <c r="C643" s="3"/>
      <c r="D643" s="32">
        <f t="shared" si="19"/>
        <v>309.89999999999998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620">
        <v>19.5</v>
      </c>
      <c r="AT643" s="502"/>
      <c r="AU643" s="617"/>
      <c r="AV643" s="618"/>
      <c r="AW643" s="619"/>
      <c r="AX643" s="617"/>
    </row>
    <row r="644" spans="1:50" ht="15.75">
      <c r="A644" s="106" t="s">
        <v>1345</v>
      </c>
      <c r="B644" s="3"/>
      <c r="C644" s="3"/>
      <c r="D644" s="32">
        <f t="shared" si="19"/>
        <v>503.59999999999997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620">
        <v>26</v>
      </c>
      <c r="AT644" s="502"/>
      <c r="AU644" s="617"/>
      <c r="AV644" s="618"/>
      <c r="AW644" s="619"/>
      <c r="AX644" s="617"/>
    </row>
    <row r="645" spans="1:50" ht="15.75">
      <c r="A645" s="107" t="s">
        <v>2713</v>
      </c>
      <c r="B645" s="3"/>
      <c r="C645" s="3"/>
      <c r="D645" s="32">
        <f t="shared" si="19"/>
        <v>495.90000000000003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620">
        <v>19.5</v>
      </c>
      <c r="AT645" s="622"/>
      <c r="AU645" s="617"/>
      <c r="AV645" s="618"/>
      <c r="AW645" s="619"/>
      <c r="AX645" s="617"/>
    </row>
    <row r="646" spans="1:50" ht="15.75">
      <c r="A646" s="284" t="s">
        <v>3632</v>
      </c>
      <c r="B646" s="3"/>
      <c r="C646" s="3"/>
      <c r="D646" s="32">
        <f t="shared" si="19"/>
        <v>432.40000000000003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620">
        <v>21</v>
      </c>
      <c r="AT646" s="621"/>
      <c r="AU646" s="617"/>
      <c r="AV646" s="618"/>
      <c r="AW646" s="619"/>
      <c r="AX646" s="617"/>
    </row>
    <row r="647" spans="1:50" ht="15.75">
      <c r="A647" s="284" t="s">
        <v>3633</v>
      </c>
      <c r="B647" s="3"/>
      <c r="C647" s="3"/>
      <c r="D647" s="32">
        <f t="shared" si="19"/>
        <v>475.7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620">
        <v>30.1</v>
      </c>
      <c r="AT647" s="621"/>
      <c r="AU647" s="617"/>
      <c r="AV647" s="618"/>
      <c r="AW647" s="619"/>
      <c r="AX647" s="617"/>
    </row>
    <row r="648" spans="1:50" ht="15.75">
      <c r="A648" s="107" t="s">
        <v>2198</v>
      </c>
      <c r="B648" s="3"/>
      <c r="C648" s="3"/>
      <c r="D648" s="32">
        <f t="shared" si="19"/>
        <v>229.20000000000002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620">
        <v>34.6</v>
      </c>
      <c r="AT648" s="622"/>
      <c r="AU648" s="617"/>
      <c r="AV648" s="618"/>
      <c r="AW648" s="619"/>
      <c r="AX648" s="617"/>
    </row>
    <row r="649" spans="1:50" ht="15.75">
      <c r="A649" s="107" t="s">
        <v>651</v>
      </c>
      <c r="B649" s="3"/>
      <c r="C649" s="3"/>
      <c r="D649" s="32">
        <f t="shared" si="19"/>
        <v>357.2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620">
        <v>22.5</v>
      </c>
      <c r="AT649" s="622"/>
      <c r="AU649" s="617"/>
      <c r="AV649" s="618"/>
      <c r="AW649" s="619"/>
      <c r="AX649" s="617"/>
    </row>
    <row r="650" spans="1:50" ht="15.75">
      <c r="A650" s="107" t="s">
        <v>682</v>
      </c>
      <c r="B650" s="3"/>
      <c r="C650" s="3"/>
      <c r="D650" s="32">
        <f t="shared" si="19"/>
        <v>323.5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620">
        <v>30</v>
      </c>
      <c r="AT650" s="622"/>
      <c r="AU650" s="617"/>
      <c r="AV650" s="618"/>
      <c r="AW650" s="619"/>
      <c r="AX650" s="617"/>
    </row>
    <row r="651" spans="1:50" ht="15.75">
      <c r="A651" s="107" t="s">
        <v>2708</v>
      </c>
      <c r="B651" s="3"/>
      <c r="C651" s="3"/>
      <c r="D651" s="32">
        <f t="shared" si="19"/>
        <v>491.6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620">
        <v>49.5</v>
      </c>
      <c r="AT651" s="622"/>
      <c r="AU651" s="617"/>
      <c r="AV651" s="618"/>
      <c r="AW651" s="619"/>
      <c r="AX651" s="617"/>
    </row>
    <row r="652" spans="1:50" ht="15.75">
      <c r="A652" s="107" t="s">
        <v>2734</v>
      </c>
      <c r="B652" s="3"/>
      <c r="C652" s="3"/>
      <c r="D652" s="32">
        <f t="shared" si="19"/>
        <v>555.29999999999995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620">
        <v>0</v>
      </c>
      <c r="AT652" s="622"/>
      <c r="AU652" s="617"/>
      <c r="AV652" s="618"/>
      <c r="AW652" s="619"/>
      <c r="AX652" s="617"/>
    </row>
    <row r="653" spans="1:50" ht="15.75">
      <c r="A653" s="284" t="s">
        <v>3634</v>
      </c>
      <c r="B653" s="3"/>
      <c r="C653" s="3"/>
      <c r="D653" s="32">
        <f t="shared" si="19"/>
        <v>323.2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620">
        <v>0</v>
      </c>
      <c r="AT653" s="621"/>
      <c r="AU653" s="617"/>
      <c r="AV653" s="618"/>
      <c r="AW653" s="619"/>
      <c r="AX653" s="617"/>
    </row>
    <row r="654" spans="1:50" ht="15.75">
      <c r="A654" s="284" t="s">
        <v>3635</v>
      </c>
      <c r="B654" s="3"/>
      <c r="C654" s="3"/>
      <c r="D654" s="32">
        <f t="shared" si="19"/>
        <v>517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620">
        <v>0</v>
      </c>
      <c r="AT654" s="621"/>
      <c r="AU654" s="617"/>
      <c r="AV654" s="618"/>
      <c r="AW654" s="619"/>
      <c r="AX654" s="617"/>
    </row>
    <row r="655" spans="1:50" ht="15.75">
      <c r="A655" s="107" t="s">
        <v>154</v>
      </c>
      <c r="B655" s="3"/>
      <c r="C655" s="3"/>
      <c r="D655" s="32">
        <f t="shared" si="19"/>
        <v>486.15000000000003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620">
        <v>48.5</v>
      </c>
      <c r="AT655" s="622"/>
      <c r="AU655" s="617"/>
      <c r="AV655" s="618"/>
      <c r="AW655" s="619"/>
      <c r="AX655" s="617"/>
    </row>
    <row r="656" spans="1:50" ht="15.75">
      <c r="A656" s="107" t="s">
        <v>2210</v>
      </c>
      <c r="B656" s="3"/>
      <c r="C656" s="3"/>
      <c r="D656" s="32">
        <f t="shared" si="19"/>
        <v>563.54999999999995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620">
        <v>28</v>
      </c>
      <c r="AT656" s="622"/>
      <c r="AU656" s="617"/>
      <c r="AV656" s="618"/>
      <c r="AW656" s="619"/>
      <c r="AX656" s="617"/>
    </row>
    <row r="657" spans="1:50" ht="15.75">
      <c r="A657" s="107" t="s">
        <v>669</v>
      </c>
      <c r="B657" s="3"/>
      <c r="C657" s="3"/>
      <c r="D657" s="32">
        <f t="shared" si="19"/>
        <v>439.9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620">
        <v>36</v>
      </c>
      <c r="AT657" s="622"/>
      <c r="AU657" s="617"/>
      <c r="AV657" s="618"/>
      <c r="AW657" s="619"/>
      <c r="AX657" s="617"/>
    </row>
    <row r="658" spans="1:50" ht="15.75">
      <c r="A658" s="107" t="s">
        <v>2723</v>
      </c>
      <c r="B658" s="3"/>
      <c r="C658" s="3"/>
      <c r="D658" s="32">
        <f t="shared" si="19"/>
        <v>398.54999999999995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620">
        <v>22.5</v>
      </c>
      <c r="AT658" s="622"/>
      <c r="AU658" s="617"/>
      <c r="AV658" s="618"/>
      <c r="AW658" s="619"/>
      <c r="AX658" s="617"/>
    </row>
    <row r="659" spans="1:50" ht="15.75">
      <c r="A659" s="284" t="s">
        <v>142</v>
      </c>
      <c r="B659" s="3"/>
      <c r="C659" s="3"/>
      <c r="D659" s="32">
        <f t="shared" si="19"/>
        <v>388.30000000000007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620">
        <v>43.5</v>
      </c>
      <c r="AT659" s="621"/>
      <c r="AU659" s="617"/>
      <c r="AV659" s="618"/>
      <c r="AW659" s="619"/>
      <c r="AX659" s="617"/>
    </row>
    <row r="660" spans="1:50" ht="15.75">
      <c r="A660" s="106" t="s">
        <v>1349</v>
      </c>
      <c r="B660" s="3"/>
      <c r="C660" s="3"/>
      <c r="D660" s="32">
        <f t="shared" si="19"/>
        <v>411.5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620">
        <v>19.5</v>
      </c>
      <c r="AT660" s="502"/>
      <c r="AU660" s="617"/>
      <c r="AV660" s="618"/>
      <c r="AW660" s="619"/>
      <c r="AX660" s="617"/>
    </row>
    <row r="661" spans="1:50" ht="15.75">
      <c r="A661" s="107" t="s">
        <v>683</v>
      </c>
      <c r="B661" s="3"/>
      <c r="C661" s="3"/>
      <c r="D661" s="32">
        <f t="shared" ref="D661:D700" si="20">SUM(E661:DZ661)</f>
        <v>293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620">
        <v>21</v>
      </c>
      <c r="AT661" s="622"/>
      <c r="AU661" s="617"/>
      <c r="AV661" s="618"/>
      <c r="AW661" s="619"/>
      <c r="AX661" s="617"/>
    </row>
    <row r="662" spans="1:50" ht="15.75">
      <c r="A662" s="107" t="s">
        <v>2724</v>
      </c>
      <c r="B662" s="3"/>
      <c r="C662" s="3"/>
      <c r="D662" s="32">
        <f t="shared" si="20"/>
        <v>590.70000000000005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620">
        <v>55.2</v>
      </c>
      <c r="AT662" s="622"/>
      <c r="AU662" s="617"/>
      <c r="AV662" s="618"/>
      <c r="AW662" s="619"/>
      <c r="AX662" s="617"/>
    </row>
    <row r="663" spans="1:50" ht="15.75">
      <c r="A663" s="284" t="s">
        <v>3636</v>
      </c>
      <c r="B663" s="3"/>
      <c r="C663" s="3"/>
      <c r="D663" s="32">
        <f t="shared" si="20"/>
        <v>190.20000000000005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620">
        <v>3.3000000000000003</v>
      </c>
      <c r="AT663" s="621"/>
      <c r="AU663" s="617"/>
      <c r="AV663" s="618"/>
      <c r="AW663" s="619"/>
      <c r="AX663" s="617"/>
    </row>
    <row r="664" spans="1:50" ht="15.75">
      <c r="A664" s="285" t="s">
        <v>1690</v>
      </c>
      <c r="B664" s="3"/>
      <c r="C664" s="3"/>
      <c r="D664" s="32">
        <f t="shared" si="20"/>
        <v>337.09999999999997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620">
        <v>5.6</v>
      </c>
      <c r="AT664" s="616"/>
      <c r="AU664" s="617"/>
      <c r="AV664" s="618"/>
      <c r="AW664" s="619"/>
      <c r="AX664" s="617"/>
    </row>
    <row r="665" spans="1:50" ht="15.75">
      <c r="A665" s="107" t="s">
        <v>654</v>
      </c>
      <c r="B665" s="3"/>
      <c r="C665" s="3"/>
      <c r="D665" s="32">
        <f t="shared" si="20"/>
        <v>438.3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620">
        <v>48.5</v>
      </c>
      <c r="AT665" s="622"/>
      <c r="AU665" s="617"/>
      <c r="AV665" s="618"/>
      <c r="AW665" s="619"/>
      <c r="AX665" s="617"/>
    </row>
    <row r="666" spans="1:50" ht="15.75">
      <c r="A666" s="107" t="s">
        <v>653</v>
      </c>
      <c r="B666" s="3"/>
      <c r="C666" s="3"/>
      <c r="D666" s="32">
        <f t="shared" si="20"/>
        <v>300.10000000000002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620">
        <v>30</v>
      </c>
      <c r="AT666" s="622"/>
      <c r="AU666" s="617"/>
      <c r="AV666" s="618"/>
      <c r="AW666" s="619"/>
      <c r="AX666" s="617"/>
    </row>
    <row r="667" spans="1:50" ht="15.75">
      <c r="A667" s="285" t="s">
        <v>1753</v>
      </c>
      <c r="B667" s="3"/>
      <c r="C667" s="3"/>
      <c r="D667" s="32">
        <f t="shared" si="20"/>
        <v>297.60000000000002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620">
        <v>22.5</v>
      </c>
      <c r="AT667" s="616"/>
      <c r="AU667" s="617"/>
      <c r="AV667" s="618"/>
      <c r="AW667" s="619"/>
      <c r="AX667" s="617"/>
    </row>
    <row r="668" spans="1:50" ht="15.75">
      <c r="A668" s="107" t="s">
        <v>638</v>
      </c>
      <c r="B668" s="3"/>
      <c r="C668" s="3"/>
      <c r="D668" s="32">
        <f t="shared" si="20"/>
        <v>512.09999999999991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620">
        <v>49</v>
      </c>
      <c r="AT668" s="622"/>
      <c r="AU668" s="617"/>
      <c r="AV668" s="618"/>
      <c r="AW668" s="619"/>
      <c r="AX668" s="617"/>
    </row>
    <row r="669" spans="1:50" ht="15.75">
      <c r="A669" s="285" t="s">
        <v>1649</v>
      </c>
      <c r="B669" s="3"/>
      <c r="C669" s="3"/>
      <c r="D669" s="32">
        <f t="shared" si="20"/>
        <v>254.7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620">
        <v>18</v>
      </c>
      <c r="AT669" s="616"/>
      <c r="AU669" s="617"/>
      <c r="AV669" s="618"/>
      <c r="AW669" s="619"/>
      <c r="AX669" s="617"/>
    </row>
    <row r="670" spans="1:50" ht="15.75">
      <c r="A670" s="107" t="s">
        <v>2714</v>
      </c>
      <c r="B670" s="3"/>
      <c r="C670" s="3"/>
      <c r="D670" s="32">
        <f t="shared" si="20"/>
        <v>236.09999999999997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620">
        <v>16.5</v>
      </c>
      <c r="AT670" s="622"/>
      <c r="AU670" s="617"/>
      <c r="AV670" s="618"/>
      <c r="AW670" s="619"/>
      <c r="AX670" s="617"/>
    </row>
    <row r="671" spans="1:50" ht="15.75">
      <c r="A671" s="107" t="s">
        <v>2832</v>
      </c>
      <c r="B671" s="3"/>
      <c r="C671" s="3"/>
      <c r="D671" s="32">
        <f t="shared" si="20"/>
        <v>222.5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620">
        <v>14.3</v>
      </c>
      <c r="AT671" s="622"/>
      <c r="AU671" s="617"/>
      <c r="AV671" s="618"/>
      <c r="AW671" s="619"/>
      <c r="AX671" s="617"/>
    </row>
    <row r="672" spans="1:50" ht="15.75">
      <c r="A672" s="284" t="s">
        <v>3637</v>
      </c>
      <c r="B672" s="3"/>
      <c r="C672" s="3"/>
      <c r="D672" s="32">
        <f t="shared" si="20"/>
        <v>270.5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620">
        <v>0</v>
      </c>
      <c r="AT672" s="621"/>
      <c r="AU672" s="617"/>
      <c r="AV672" s="618"/>
      <c r="AW672" s="619"/>
      <c r="AX672" s="617"/>
    </row>
    <row r="673" spans="1:50" ht="15.75">
      <c r="A673" s="284" t="s">
        <v>3638</v>
      </c>
      <c r="B673" s="3"/>
      <c r="C673" s="3"/>
      <c r="D673" s="32">
        <f t="shared" si="20"/>
        <v>253.8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620">
        <v>15.399999999999999</v>
      </c>
      <c r="AT673" s="621"/>
      <c r="AU673" s="617"/>
      <c r="AV673" s="618"/>
      <c r="AW673" s="619"/>
      <c r="AX673" s="617"/>
    </row>
    <row r="674" spans="1:50" ht="15.75">
      <c r="A674" s="285" t="s">
        <v>31</v>
      </c>
      <c r="B674" s="3"/>
      <c r="C674" s="3"/>
      <c r="D674" s="32">
        <f t="shared" si="20"/>
        <v>284.75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620">
        <v>43.5</v>
      </c>
      <c r="AT674" s="616"/>
      <c r="AU674" s="617"/>
      <c r="AV674" s="618"/>
      <c r="AW674" s="619"/>
      <c r="AX674" s="617"/>
    </row>
    <row r="675" spans="1:50" ht="15.75">
      <c r="A675" s="107" t="s">
        <v>2718</v>
      </c>
      <c r="B675" s="3"/>
      <c r="C675" s="3"/>
      <c r="D675" s="32">
        <f t="shared" si="20"/>
        <v>548.1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620">
        <v>30</v>
      </c>
      <c r="AT675" s="622"/>
      <c r="AU675" s="617"/>
      <c r="AV675" s="618"/>
      <c r="AW675" s="619"/>
      <c r="AX675" s="617"/>
    </row>
    <row r="676" spans="1:50" ht="15.75">
      <c r="A676" s="107" t="s">
        <v>694</v>
      </c>
      <c r="B676" s="3"/>
      <c r="C676" s="3"/>
      <c r="D676" s="32">
        <f t="shared" si="20"/>
        <v>775.69999999999982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620">
        <v>27.3</v>
      </c>
      <c r="AT676" s="622"/>
      <c r="AU676" s="617"/>
      <c r="AV676" s="618"/>
      <c r="AW676" s="619"/>
      <c r="AX676" s="617"/>
    </row>
    <row r="677" spans="1:50" ht="15.75">
      <c r="A677" s="284" t="s">
        <v>3639</v>
      </c>
      <c r="B677" s="3"/>
      <c r="C677" s="3"/>
      <c r="D677" s="32">
        <f t="shared" si="20"/>
        <v>423.69999999999993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620">
        <v>6</v>
      </c>
      <c r="AT677" s="621"/>
      <c r="AU677" s="617"/>
      <c r="AV677" s="618"/>
      <c r="AW677" s="619"/>
      <c r="AX677" s="617"/>
    </row>
    <row r="678" spans="1:50" ht="15.75">
      <c r="A678" s="107" t="s">
        <v>3679</v>
      </c>
      <c r="B678" s="3"/>
      <c r="C678" s="3"/>
      <c r="D678" s="32">
        <f t="shared" si="20"/>
        <v>341.30000000000013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620">
        <v>12.100000000000001</v>
      </c>
      <c r="AT678" s="622"/>
      <c r="AU678" s="617"/>
      <c r="AV678" s="618"/>
      <c r="AW678" s="619"/>
      <c r="AX678" s="617"/>
    </row>
    <row r="679" spans="1:50" ht="15.75">
      <c r="A679" s="107" t="s">
        <v>686</v>
      </c>
      <c r="B679" s="3"/>
      <c r="C679" s="3"/>
      <c r="D679" s="32">
        <f t="shared" si="20"/>
        <v>249.70000000000002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620">
        <v>22</v>
      </c>
      <c r="AT679" s="622"/>
      <c r="AU679" s="617"/>
      <c r="AV679" s="618"/>
      <c r="AW679" s="619"/>
      <c r="AX679" s="617"/>
    </row>
    <row r="680" spans="1:50" ht="15.75">
      <c r="A680" s="285" t="s">
        <v>33</v>
      </c>
      <c r="B680" s="3"/>
      <c r="C680" s="3"/>
      <c r="D680" s="32">
        <f t="shared" si="20"/>
        <v>416.70000000000005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620">
        <v>45.5</v>
      </c>
      <c r="AT680" s="616"/>
      <c r="AU680" s="617"/>
      <c r="AV680" s="618"/>
      <c r="AW680" s="619"/>
      <c r="AX680" s="617"/>
    </row>
    <row r="681" spans="1:50" ht="15.75">
      <c r="A681" s="285" t="s">
        <v>37</v>
      </c>
      <c r="B681" s="3"/>
      <c r="C681" s="3"/>
      <c r="D681" s="32">
        <f t="shared" si="20"/>
        <v>498.34999999999997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620">
        <v>26</v>
      </c>
      <c r="AT681" s="616"/>
      <c r="AU681" s="617"/>
      <c r="AV681" s="618"/>
      <c r="AW681" s="619"/>
      <c r="AX681" s="617"/>
    </row>
    <row r="682" spans="1:50" ht="15.75">
      <c r="A682" s="284" t="s">
        <v>143</v>
      </c>
      <c r="B682" s="3"/>
      <c r="C682" s="3"/>
      <c r="D682" s="32">
        <f t="shared" si="20"/>
        <v>513.75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620">
        <v>31.3</v>
      </c>
      <c r="AT682" s="621"/>
      <c r="AU682" s="617"/>
      <c r="AV682" s="618"/>
      <c r="AW682" s="619"/>
      <c r="AX682" s="617"/>
    </row>
    <row r="683" spans="1:50" ht="15.75">
      <c r="A683" s="284" t="s">
        <v>3640</v>
      </c>
      <c r="B683" s="3"/>
      <c r="C683" s="3"/>
      <c r="D683" s="32">
        <f t="shared" si="20"/>
        <v>458.4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620">
        <v>30</v>
      </c>
      <c r="AT683" s="621"/>
      <c r="AU683" s="617"/>
      <c r="AV683" s="618"/>
      <c r="AW683" s="619"/>
      <c r="AX683" s="617"/>
    </row>
    <row r="684" spans="1:50" ht="15.75">
      <c r="A684" s="107" t="s">
        <v>2721</v>
      </c>
      <c r="B684" s="3"/>
      <c r="C684" s="3"/>
      <c r="D684" s="32">
        <f t="shared" si="20"/>
        <v>401.7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620">
        <v>42.5</v>
      </c>
      <c r="AT684" s="622"/>
      <c r="AU684" s="617"/>
      <c r="AV684" s="618"/>
      <c r="AW684" s="619"/>
      <c r="AX684" s="617"/>
    </row>
    <row r="685" spans="1:50" ht="15.75">
      <c r="A685" s="106" t="s">
        <v>1351</v>
      </c>
      <c r="B685" s="3"/>
      <c r="C685" s="3"/>
      <c r="D685" s="32">
        <f t="shared" si="20"/>
        <v>501.90000000000003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620">
        <v>41.5</v>
      </c>
      <c r="AT685" s="502"/>
      <c r="AU685" s="617"/>
      <c r="AV685" s="618"/>
      <c r="AW685" s="619"/>
      <c r="AX685" s="617"/>
    </row>
    <row r="686" spans="1:50" ht="15.75">
      <c r="A686" s="107" t="s">
        <v>2722</v>
      </c>
      <c r="B686" s="3"/>
      <c r="C686" s="3"/>
      <c r="D686" s="32">
        <f t="shared" si="20"/>
        <v>429.2999999999999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620">
        <v>35.700000000000003</v>
      </c>
      <c r="AT686" s="622"/>
      <c r="AU686" s="617"/>
      <c r="AV686" s="618"/>
      <c r="AW686" s="619"/>
      <c r="AX686" s="617"/>
    </row>
    <row r="687" spans="1:50" ht="15.75">
      <c r="A687" s="284" t="s">
        <v>3641</v>
      </c>
      <c r="B687" s="3"/>
      <c r="C687" s="3"/>
      <c r="D687" s="32">
        <f t="shared" si="20"/>
        <v>334.29999999999995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620">
        <v>0</v>
      </c>
      <c r="AT687" s="621"/>
      <c r="AU687" s="617"/>
      <c r="AV687" s="618"/>
      <c r="AW687" s="619"/>
      <c r="AX687" s="617"/>
    </row>
    <row r="688" spans="1:50" ht="15.75">
      <c r="A688" s="107" t="s">
        <v>2727</v>
      </c>
      <c r="B688" s="3"/>
      <c r="C688" s="3"/>
      <c r="D688" s="32">
        <f t="shared" si="20"/>
        <v>219.10000000000002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620">
        <v>24.9</v>
      </c>
      <c r="AT688" s="622"/>
      <c r="AU688" s="617"/>
      <c r="AV688" s="618"/>
      <c r="AW688" s="619"/>
      <c r="AX688" s="617"/>
    </row>
    <row r="689" spans="1:50" ht="15.75">
      <c r="A689" s="285" t="s">
        <v>1671</v>
      </c>
      <c r="B689" s="3"/>
      <c r="C689" s="3"/>
      <c r="D689" s="32">
        <f t="shared" si="20"/>
        <v>456.1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620">
        <v>50.5</v>
      </c>
      <c r="AT689" s="616"/>
      <c r="AU689" s="617"/>
      <c r="AV689" s="618"/>
      <c r="AW689" s="619"/>
      <c r="AX689" s="617"/>
    </row>
    <row r="690" spans="1:50" ht="15.75">
      <c r="A690" s="107" t="s">
        <v>180</v>
      </c>
      <c r="B690" s="3"/>
      <c r="C690" s="3"/>
      <c r="D690" s="32">
        <f t="shared" si="20"/>
        <v>454.99999999999989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620">
        <v>26</v>
      </c>
      <c r="AT690" s="622"/>
      <c r="AU690" s="617"/>
      <c r="AV690" s="618"/>
      <c r="AW690" s="619"/>
      <c r="AX690" s="617"/>
    </row>
    <row r="691" spans="1:50" ht="15.75">
      <c r="A691" s="107" t="s">
        <v>2710</v>
      </c>
      <c r="B691" s="3"/>
      <c r="C691" s="3"/>
      <c r="D691" s="32">
        <f t="shared" si="20"/>
        <v>557.5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620">
        <v>45.5</v>
      </c>
      <c r="AT691" s="622"/>
      <c r="AU691" s="617"/>
      <c r="AV691" s="618"/>
      <c r="AW691" s="619"/>
      <c r="AX691" s="617"/>
    </row>
    <row r="692" spans="1:50" ht="15.75">
      <c r="A692" s="107" t="s">
        <v>2217</v>
      </c>
      <c r="B692" s="3"/>
      <c r="C692" s="3"/>
      <c r="D692" s="32">
        <f t="shared" si="20"/>
        <v>116.2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620">
        <v>0</v>
      </c>
      <c r="AT692" s="622"/>
      <c r="AU692" s="617"/>
      <c r="AV692" s="618"/>
      <c r="AW692" s="619"/>
      <c r="AX692" s="617"/>
    </row>
    <row r="693" spans="1:50" ht="15.75">
      <c r="A693" s="107" t="s">
        <v>2729</v>
      </c>
      <c r="B693" s="3"/>
      <c r="C693" s="3"/>
      <c r="D693" s="32">
        <f t="shared" si="20"/>
        <v>396.7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620">
        <v>0</v>
      </c>
      <c r="AT693" s="622"/>
      <c r="AU693" s="617"/>
      <c r="AV693" s="618"/>
      <c r="AW693" s="619"/>
      <c r="AX693" s="617"/>
    </row>
    <row r="694" spans="1:50" ht="15.75">
      <c r="A694" s="107" t="s">
        <v>155</v>
      </c>
      <c r="B694" s="3"/>
      <c r="C694" s="3"/>
      <c r="D694" s="32">
        <f t="shared" si="20"/>
        <v>284.89999999999998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620">
        <v>44.5</v>
      </c>
      <c r="AT694" s="622"/>
      <c r="AU694" s="617"/>
      <c r="AV694" s="618"/>
      <c r="AW694" s="619"/>
      <c r="AX694" s="617"/>
    </row>
    <row r="695" spans="1:50" ht="15.75">
      <c r="A695" s="284" t="s">
        <v>3642</v>
      </c>
      <c r="B695" s="3"/>
      <c r="C695" s="3"/>
      <c r="D695" s="32">
        <f t="shared" si="20"/>
        <v>492.19999999999993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620">
        <v>64.099999999999994</v>
      </c>
      <c r="AT695" s="621"/>
      <c r="AU695" s="617"/>
      <c r="AV695" s="618"/>
      <c r="AW695" s="619"/>
      <c r="AX695" s="617"/>
    </row>
    <row r="696" spans="1:50" ht="15.75">
      <c r="A696" s="107" t="s">
        <v>2730</v>
      </c>
      <c r="B696" s="3"/>
      <c r="C696" s="3"/>
      <c r="D696" s="32">
        <f t="shared" si="20"/>
        <v>436.49999999999994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620">
        <v>0</v>
      </c>
      <c r="AT696" s="622"/>
      <c r="AU696" s="617"/>
      <c r="AV696" s="618"/>
      <c r="AW696" s="619"/>
      <c r="AX696" s="617"/>
    </row>
    <row r="697" spans="1:50" ht="15.75">
      <c r="A697" s="107" t="s">
        <v>2728</v>
      </c>
      <c r="B697" s="3"/>
      <c r="C697" s="3"/>
      <c r="D697" s="32">
        <f t="shared" si="20"/>
        <v>456.60000000000014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620">
        <v>43.5</v>
      </c>
      <c r="AT697" s="622"/>
      <c r="AU697" s="617"/>
      <c r="AV697" s="618"/>
      <c r="AW697" s="619"/>
      <c r="AX697" s="617"/>
    </row>
    <row r="698" spans="1:50" ht="15.75">
      <c r="A698" s="107" t="s">
        <v>2709</v>
      </c>
      <c r="B698" s="3"/>
      <c r="C698" s="3"/>
      <c r="D698" s="32">
        <f t="shared" si="20"/>
        <v>353.5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620">
        <v>41.2</v>
      </c>
      <c r="AT698" s="622"/>
      <c r="AU698" s="617"/>
      <c r="AV698" s="618"/>
      <c r="AW698" s="619"/>
      <c r="AX698" s="617"/>
    </row>
    <row r="699" spans="1:50" ht="15.75">
      <c r="A699" s="107" t="s">
        <v>658</v>
      </c>
      <c r="B699" s="3"/>
      <c r="C699" s="3"/>
      <c r="D699" s="32">
        <f t="shared" si="20"/>
        <v>308.39999999999998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620">
        <v>0</v>
      </c>
      <c r="AT699" s="622"/>
      <c r="AU699" s="617"/>
      <c r="AV699" s="618"/>
      <c r="AW699" s="619"/>
      <c r="AX699" s="617"/>
    </row>
    <row r="700" spans="1:50" ht="15.75">
      <c r="A700" s="285" t="s">
        <v>1655</v>
      </c>
      <c r="B700" s="3"/>
      <c r="C700" s="3"/>
      <c r="D700" s="32">
        <f t="shared" si="20"/>
        <v>256.2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620">
        <v>0</v>
      </c>
      <c r="AT700" s="616"/>
      <c r="AU700" s="617"/>
      <c r="AV700" s="618"/>
      <c r="AW700" s="619"/>
      <c r="AX700" s="617"/>
    </row>
    <row r="701" spans="1:50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50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50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50" ht="20.25">
      <c r="A704" s="30" t="s">
        <v>170</v>
      </c>
      <c r="D704" s="31" t="s">
        <v>40</v>
      </c>
      <c r="E704" s="102" t="s">
        <v>4228</v>
      </c>
      <c r="F704" s="102" t="s">
        <v>4332</v>
      </c>
      <c r="G704" s="102" t="s">
        <v>4355</v>
      </c>
      <c r="H704" s="102" t="s">
        <v>4405</v>
      </c>
      <c r="I704" s="102" t="s">
        <v>4470</v>
      </c>
      <c r="J704" s="102" t="s">
        <v>4471</v>
      </c>
      <c r="K704" s="102" t="s">
        <v>4559</v>
      </c>
      <c r="L704" s="102" t="s">
        <v>4611</v>
      </c>
      <c r="M704" s="102" t="s">
        <v>4612</v>
      </c>
      <c r="N704" s="102" t="s">
        <v>4674</v>
      </c>
      <c r="O704" s="102" t="s">
        <v>4716</v>
      </c>
      <c r="P704" s="102" t="s">
        <v>4772</v>
      </c>
      <c r="Q704" s="102" t="s">
        <v>4825</v>
      </c>
      <c r="R704" s="102" t="s">
        <v>4990</v>
      </c>
      <c r="S704" s="102" t="s">
        <v>5001</v>
      </c>
      <c r="T704" s="102" t="s">
        <v>5002</v>
      </c>
      <c r="U704" s="102" t="s">
        <v>5140</v>
      </c>
      <c r="V704" s="102" t="s">
        <v>5225</v>
      </c>
      <c r="W704" s="102" t="s">
        <v>5226</v>
      </c>
      <c r="X704" s="102" t="s">
        <v>5427</v>
      </c>
      <c r="Y704" s="102" t="s">
        <v>5428</v>
      </c>
    </row>
    <row r="705" spans="1:30" ht="15.75">
      <c r="A705" s="285" t="s">
        <v>1657</v>
      </c>
      <c r="B705" s="3"/>
      <c r="C705" s="3"/>
      <c r="D705" s="32">
        <f t="shared" ref="D705:D736" si="21">SUM(E705:DZ705)</f>
        <v>268.89999999999998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620">
        <v>3.3000000000000003</v>
      </c>
      <c r="Y705" s="620">
        <v>0</v>
      </c>
      <c r="Z705" s="616"/>
      <c r="AA705" s="617"/>
      <c r="AB705" s="618"/>
      <c r="AC705" s="619"/>
      <c r="AD705" s="617"/>
    </row>
    <row r="706" spans="1:30" ht="15.75">
      <c r="A706" s="106" t="s">
        <v>1346</v>
      </c>
      <c r="B706" s="3"/>
      <c r="C706" s="3"/>
      <c r="D706" s="32">
        <f t="shared" si="21"/>
        <v>247.99999999999997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620">
        <v>62.4</v>
      </c>
      <c r="Y706" s="620">
        <v>1.1000000000000001</v>
      </c>
      <c r="Z706" s="502"/>
      <c r="AA706" s="617"/>
      <c r="AB706" s="618"/>
      <c r="AC706" s="619"/>
      <c r="AD706" s="617"/>
    </row>
    <row r="707" spans="1:30" ht="15.75">
      <c r="A707" s="284" t="s">
        <v>3614</v>
      </c>
      <c r="B707" s="3"/>
      <c r="C707" s="3"/>
      <c r="D707" s="32">
        <f t="shared" si="21"/>
        <v>336.7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620">
        <v>43.199999999999996</v>
      </c>
      <c r="Y707" s="620">
        <v>0</v>
      </c>
      <c r="Z707" s="621"/>
      <c r="AA707" s="617"/>
      <c r="AB707" s="618"/>
      <c r="AC707" s="619"/>
      <c r="AD707" s="617"/>
    </row>
    <row r="708" spans="1:30" ht="15.75">
      <c r="A708" s="106" t="s">
        <v>1337</v>
      </c>
      <c r="B708" s="3"/>
      <c r="C708" s="3"/>
      <c r="D708" s="32">
        <f t="shared" si="21"/>
        <v>366.20000000000005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620">
        <v>61.8</v>
      </c>
      <c r="Y708" s="620">
        <v>0</v>
      </c>
      <c r="Z708" s="502"/>
      <c r="AA708" s="402"/>
      <c r="AB708" s="618"/>
      <c r="AC708" s="619"/>
      <c r="AD708" s="617"/>
    </row>
    <row r="709" spans="1:30" ht="15.75">
      <c r="A709" s="107" t="s">
        <v>2195</v>
      </c>
      <c r="B709" s="3"/>
      <c r="C709" s="3"/>
      <c r="D709" s="32">
        <f t="shared" si="21"/>
        <v>271.20000000000005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620">
        <v>60.8</v>
      </c>
      <c r="Y709" s="620">
        <v>0</v>
      </c>
      <c r="Z709" s="622"/>
      <c r="AA709" s="617"/>
      <c r="AB709" s="618"/>
      <c r="AC709" s="619"/>
      <c r="AD709" s="617"/>
    </row>
    <row r="710" spans="1:30" ht="15.75">
      <c r="A710" s="285" t="s">
        <v>1</v>
      </c>
      <c r="B710" s="3"/>
      <c r="C710" s="3"/>
      <c r="D710" s="32">
        <f t="shared" si="21"/>
        <v>244.3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620">
        <v>4.5</v>
      </c>
      <c r="Y710" s="620">
        <v>0</v>
      </c>
      <c r="Z710" s="616"/>
      <c r="AA710" s="617"/>
      <c r="AB710" s="618"/>
      <c r="AC710" s="619"/>
      <c r="AD710" s="617"/>
    </row>
    <row r="711" spans="1:30" ht="15.75">
      <c r="A711" s="285" t="s">
        <v>1656</v>
      </c>
      <c r="B711" s="3"/>
      <c r="C711" s="3"/>
      <c r="D711" s="32">
        <f t="shared" si="21"/>
        <v>307.8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620">
        <v>47.300000000000004</v>
      </c>
      <c r="Y711" s="620">
        <v>0</v>
      </c>
      <c r="Z711" s="616"/>
      <c r="AA711" s="617"/>
      <c r="AB711" s="618"/>
      <c r="AC711" s="619"/>
      <c r="AD711" s="617"/>
    </row>
    <row r="712" spans="1:30" ht="15.75">
      <c r="A712" s="285" t="s">
        <v>1664</v>
      </c>
      <c r="B712" s="3"/>
      <c r="C712" s="3"/>
      <c r="D712" s="32">
        <f t="shared" si="21"/>
        <v>368.1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620">
        <v>62.1</v>
      </c>
      <c r="Y712" s="620">
        <v>0</v>
      </c>
      <c r="Z712" s="616"/>
      <c r="AA712" s="617"/>
      <c r="AB712" s="618"/>
      <c r="AC712" s="619"/>
      <c r="AD712" s="617"/>
    </row>
    <row r="713" spans="1:30" ht="15.75">
      <c r="A713" s="284" t="s">
        <v>3615</v>
      </c>
      <c r="B713" s="3"/>
      <c r="C713" s="3"/>
      <c r="D713" s="32">
        <f t="shared" si="21"/>
        <v>351.1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620">
        <v>72.800000000000011</v>
      </c>
      <c r="Y713" s="620">
        <v>0</v>
      </c>
      <c r="Z713" s="621"/>
      <c r="AA713" s="617"/>
      <c r="AB713" s="618"/>
      <c r="AC713" s="619"/>
      <c r="AD713" s="617"/>
    </row>
    <row r="714" spans="1:30" ht="15.75">
      <c r="A714" s="107" t="s">
        <v>2717</v>
      </c>
      <c r="B714" s="3"/>
      <c r="C714" s="3"/>
      <c r="D714" s="32">
        <f t="shared" si="21"/>
        <v>247.10000000000002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620">
        <v>0</v>
      </c>
      <c r="Y714" s="620">
        <v>0</v>
      </c>
      <c r="Z714" s="622"/>
      <c r="AA714" s="617"/>
      <c r="AB714" s="618"/>
      <c r="AC714" s="619"/>
      <c r="AD714" s="617"/>
    </row>
    <row r="715" spans="1:30" ht="15.75">
      <c r="A715" s="107" t="s">
        <v>3616</v>
      </c>
      <c r="B715" s="3"/>
      <c r="C715" s="3"/>
      <c r="D715" s="32">
        <f t="shared" si="21"/>
        <v>324.2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620">
        <v>73.8</v>
      </c>
      <c r="Y715" s="620">
        <v>0</v>
      </c>
      <c r="Z715" s="622"/>
      <c r="AA715" s="617"/>
      <c r="AB715" s="618"/>
      <c r="AC715" s="619"/>
      <c r="AD715" s="617"/>
    </row>
    <row r="716" spans="1:30" ht="15.75">
      <c r="A716" s="106" t="s">
        <v>1342</v>
      </c>
      <c r="B716" s="3"/>
      <c r="C716" s="3"/>
      <c r="D716" s="32">
        <f t="shared" si="21"/>
        <v>211.1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620">
        <v>54</v>
      </c>
      <c r="Y716" s="620">
        <v>0</v>
      </c>
      <c r="Z716" s="502"/>
      <c r="AA716" s="617"/>
      <c r="AB716" s="618"/>
      <c r="AC716" s="619"/>
      <c r="AD716" s="617"/>
    </row>
    <row r="717" spans="1:30" ht="15.75">
      <c r="A717" s="107" t="s">
        <v>2848</v>
      </c>
      <c r="B717" s="3"/>
      <c r="C717" s="3"/>
      <c r="D717" s="32">
        <f t="shared" si="21"/>
        <v>125.69999999999999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620">
        <v>0</v>
      </c>
      <c r="Y717" s="620">
        <v>0</v>
      </c>
      <c r="Z717" s="622"/>
      <c r="AA717" s="617"/>
      <c r="AB717" s="618"/>
      <c r="AC717" s="619"/>
      <c r="AD717" s="617"/>
    </row>
    <row r="718" spans="1:30" ht="15.75">
      <c r="A718" s="107" t="s">
        <v>675</v>
      </c>
      <c r="B718" s="3"/>
      <c r="C718" s="3"/>
      <c r="D718" s="32">
        <f t="shared" si="21"/>
        <v>148.4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620">
        <v>0</v>
      </c>
      <c r="Y718" s="620">
        <v>14.3</v>
      </c>
      <c r="Z718" s="622"/>
      <c r="AA718" s="617"/>
      <c r="AB718" s="618"/>
      <c r="AC718" s="619"/>
      <c r="AD718" s="617"/>
    </row>
    <row r="719" spans="1:30" ht="15.75">
      <c r="A719" s="107" t="s">
        <v>2707</v>
      </c>
      <c r="B719" s="3"/>
      <c r="C719" s="3"/>
      <c r="D719" s="32">
        <f t="shared" si="21"/>
        <v>263.39999999999998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620">
        <v>0</v>
      </c>
      <c r="Y719" s="620">
        <v>0</v>
      </c>
      <c r="Z719" s="622"/>
      <c r="AA719" s="617"/>
      <c r="AB719" s="618"/>
      <c r="AC719" s="619"/>
      <c r="AD719" s="617"/>
    </row>
    <row r="720" spans="1:30" ht="15.75">
      <c r="A720" s="284" t="s">
        <v>3617</v>
      </c>
      <c r="B720" s="3"/>
      <c r="C720" s="3"/>
      <c r="D720" s="32">
        <f t="shared" si="21"/>
        <v>161.29999999999998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620">
        <v>4.1999999999999993</v>
      </c>
      <c r="Y720" s="620">
        <v>0</v>
      </c>
      <c r="Z720" s="621"/>
      <c r="AA720" s="617"/>
      <c r="AB720" s="618"/>
      <c r="AC720" s="619"/>
      <c r="AD720" s="617"/>
    </row>
    <row r="721" spans="1:30" ht="15.75">
      <c r="A721" s="285" t="s">
        <v>1653</v>
      </c>
      <c r="B721" s="3"/>
      <c r="C721" s="3"/>
      <c r="D721" s="32">
        <f t="shared" si="21"/>
        <v>300.5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620">
        <v>75.400000000000006</v>
      </c>
      <c r="Y721" s="620">
        <v>0</v>
      </c>
      <c r="Z721" s="616"/>
      <c r="AA721" s="617"/>
      <c r="AB721" s="618"/>
      <c r="AC721" s="619"/>
      <c r="AD721" s="617"/>
    </row>
    <row r="722" spans="1:30" ht="15.75">
      <c r="A722" s="107" t="s">
        <v>2196</v>
      </c>
      <c r="B722" s="3"/>
      <c r="C722" s="3"/>
      <c r="D722" s="32">
        <f t="shared" si="21"/>
        <v>327.2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620">
        <v>46.499999999999993</v>
      </c>
      <c r="Y722" s="620">
        <v>0</v>
      </c>
      <c r="Z722" s="622"/>
      <c r="AA722" s="617"/>
      <c r="AB722" s="618"/>
      <c r="AC722" s="619"/>
      <c r="AD722" s="617"/>
    </row>
    <row r="723" spans="1:30" ht="15.75">
      <c r="A723" s="107" t="s">
        <v>153</v>
      </c>
      <c r="B723" s="3"/>
      <c r="C723" s="3"/>
      <c r="D723" s="32">
        <f t="shared" si="21"/>
        <v>261.00000000000006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620">
        <v>0</v>
      </c>
      <c r="Y723" s="620">
        <v>0</v>
      </c>
      <c r="Z723" s="622"/>
      <c r="AA723" s="617"/>
      <c r="AB723" s="618"/>
      <c r="AC723" s="619"/>
      <c r="AD723" s="617"/>
    </row>
    <row r="724" spans="1:30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620">
        <v>0</v>
      </c>
      <c r="Y724" s="620">
        <v>0</v>
      </c>
      <c r="Z724" s="616"/>
      <c r="AA724" s="617"/>
      <c r="AB724" s="618"/>
      <c r="AC724" s="619"/>
      <c r="AD724" s="617"/>
    </row>
    <row r="725" spans="1:30" ht="15.75">
      <c r="A725" s="284" t="s">
        <v>3618</v>
      </c>
      <c r="B725" s="3"/>
      <c r="C725" s="3"/>
      <c r="D725" s="32">
        <f t="shared" si="21"/>
        <v>334.49999999999994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620">
        <v>4.1999999999999993</v>
      </c>
      <c r="Y725" s="620">
        <v>1.2</v>
      </c>
      <c r="Z725" s="621"/>
      <c r="AA725" s="617"/>
      <c r="AB725" s="618"/>
      <c r="AC725" s="619"/>
      <c r="AD725" s="617"/>
    </row>
    <row r="726" spans="1:30" ht="15.75">
      <c r="A726" s="107" t="s">
        <v>2212</v>
      </c>
      <c r="B726" s="3"/>
      <c r="C726" s="3"/>
      <c r="D726" s="32">
        <f t="shared" si="21"/>
        <v>179.29999999999998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620">
        <v>0</v>
      </c>
      <c r="Y726" s="620">
        <v>0</v>
      </c>
      <c r="Z726" s="622"/>
      <c r="AA726" s="617"/>
      <c r="AB726" s="618"/>
      <c r="AC726" s="619"/>
      <c r="AD726" s="617"/>
    </row>
    <row r="727" spans="1:30" ht="15.75">
      <c r="A727" s="284" t="s">
        <v>3619</v>
      </c>
      <c r="B727" s="3"/>
      <c r="C727" s="3"/>
      <c r="D727" s="32">
        <f t="shared" si="21"/>
        <v>328.3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620">
        <v>46.800000000000004</v>
      </c>
      <c r="Y727" s="620">
        <v>0</v>
      </c>
      <c r="Z727" s="621"/>
      <c r="AA727" s="617"/>
      <c r="AB727" s="618"/>
      <c r="AC727" s="619"/>
      <c r="AD727" s="617"/>
    </row>
    <row r="728" spans="1:30" s="30" customFormat="1" ht="20.25">
      <c r="A728" s="107" t="s">
        <v>2720</v>
      </c>
      <c r="B728" s="3"/>
      <c r="C728" s="3"/>
      <c r="D728" s="32">
        <f t="shared" si="21"/>
        <v>240.79999999999998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620">
        <v>58.5</v>
      </c>
      <c r="Y728" s="620">
        <v>0</v>
      </c>
      <c r="Z728" s="622"/>
      <c r="AA728" s="617"/>
      <c r="AB728" s="618"/>
      <c r="AC728" s="619"/>
      <c r="AD728" s="617"/>
    </row>
    <row r="729" spans="1:30" ht="15.75">
      <c r="A729" s="285" t="s">
        <v>1661</v>
      </c>
      <c r="B729" s="3"/>
      <c r="C729" s="3"/>
      <c r="D729" s="32">
        <f t="shared" si="21"/>
        <v>348.34999999999997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620">
        <v>71.2</v>
      </c>
      <c r="Y729" s="620">
        <v>0</v>
      </c>
      <c r="Z729" s="616"/>
      <c r="AA729" s="617"/>
      <c r="AB729" s="618"/>
      <c r="AC729" s="619"/>
      <c r="AD729" s="617"/>
    </row>
    <row r="730" spans="1:30" ht="15.75">
      <c r="A730" s="285" t="s">
        <v>11</v>
      </c>
      <c r="B730" s="3"/>
      <c r="C730" s="3"/>
      <c r="D730" s="32">
        <f t="shared" si="21"/>
        <v>319.60000000000002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620">
        <v>54.3</v>
      </c>
      <c r="Y730" s="620">
        <v>0</v>
      </c>
      <c r="Z730" s="616"/>
      <c r="AA730" s="617"/>
      <c r="AB730" s="618"/>
      <c r="AC730" s="619"/>
      <c r="AD730" s="617"/>
    </row>
    <row r="731" spans="1:30" ht="15.75">
      <c r="A731" s="107" t="s">
        <v>2197</v>
      </c>
      <c r="B731" s="3"/>
      <c r="C731" s="3"/>
      <c r="D731" s="32">
        <f t="shared" si="21"/>
        <v>237.29999999999998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620">
        <v>0</v>
      </c>
      <c r="Y731" s="620">
        <v>0</v>
      </c>
      <c r="Z731" s="622"/>
      <c r="AA731" s="617"/>
      <c r="AB731" s="618"/>
      <c r="AC731" s="619"/>
      <c r="AD731" s="617"/>
    </row>
    <row r="732" spans="1:30" ht="15.75">
      <c r="A732" s="285" t="s">
        <v>1666</v>
      </c>
      <c r="B732" s="3"/>
      <c r="C732" s="3"/>
      <c r="D732" s="32">
        <f t="shared" si="21"/>
        <v>264.7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620">
        <v>61.5</v>
      </c>
      <c r="Y732" s="620">
        <v>0</v>
      </c>
      <c r="Z732" s="616"/>
      <c r="AA732" s="617"/>
      <c r="AB732" s="618"/>
      <c r="AC732" s="619"/>
      <c r="AD732" s="617"/>
    </row>
    <row r="733" spans="1:30" ht="15.75">
      <c r="A733" s="106" t="s">
        <v>1344</v>
      </c>
      <c r="B733" s="3"/>
      <c r="C733" s="3"/>
      <c r="D733" s="32">
        <f t="shared" si="21"/>
        <v>275.8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620">
        <v>54.300000000000004</v>
      </c>
      <c r="Y733" s="620">
        <v>0</v>
      </c>
      <c r="Z733" s="502"/>
      <c r="AA733" s="617"/>
      <c r="AB733" s="618"/>
      <c r="AC733" s="619"/>
      <c r="AD733" s="617"/>
    </row>
    <row r="734" spans="1:30" ht="15.75">
      <c r="A734" s="107" t="s">
        <v>633</v>
      </c>
      <c r="B734" s="3"/>
      <c r="C734" s="3"/>
      <c r="D734" s="32">
        <f t="shared" si="21"/>
        <v>232.89999999999998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620">
        <v>12</v>
      </c>
      <c r="Y734" s="620">
        <v>0</v>
      </c>
      <c r="Z734" s="622"/>
      <c r="AA734" s="617"/>
      <c r="AB734" s="618"/>
      <c r="AC734" s="619"/>
      <c r="AD734" s="617"/>
    </row>
    <row r="735" spans="1:30" ht="15.75">
      <c r="A735" s="285" t="s">
        <v>1658</v>
      </c>
      <c r="B735" s="3"/>
      <c r="C735" s="3"/>
      <c r="D735" s="32">
        <f t="shared" si="21"/>
        <v>299.5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620">
        <v>4.5</v>
      </c>
      <c r="Y735" s="620">
        <v>0</v>
      </c>
      <c r="Z735" s="616"/>
      <c r="AA735" s="617"/>
      <c r="AB735" s="618"/>
      <c r="AC735" s="619"/>
      <c r="AD735" s="617"/>
    </row>
    <row r="736" spans="1:30" ht="15.75">
      <c r="A736" s="107" t="s">
        <v>2716</v>
      </c>
      <c r="B736" s="3"/>
      <c r="C736" s="3"/>
      <c r="D736" s="32">
        <f t="shared" si="21"/>
        <v>447.6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620">
        <v>96</v>
      </c>
      <c r="Y736" s="620">
        <v>0</v>
      </c>
      <c r="Z736" s="622"/>
      <c r="AA736" s="617"/>
      <c r="AB736" s="618"/>
      <c r="AC736" s="619"/>
      <c r="AD736" s="617"/>
    </row>
    <row r="737" spans="1:30" ht="15.75">
      <c r="A737" s="284" t="s">
        <v>3620</v>
      </c>
      <c r="B737" s="3"/>
      <c r="C737" s="3"/>
      <c r="D737" s="32">
        <f t="shared" ref="D737:D768" si="22">SUM(E737:DZ737)</f>
        <v>307.5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620">
        <v>99.899999999999991</v>
      </c>
      <c r="Y737" s="620">
        <v>0</v>
      </c>
      <c r="Z737" s="621"/>
      <c r="AA737" s="617"/>
      <c r="AB737" s="618"/>
      <c r="AC737" s="619"/>
      <c r="AD737" s="617"/>
    </row>
    <row r="738" spans="1:30" ht="15.75">
      <c r="A738" s="107" t="s">
        <v>687</v>
      </c>
      <c r="B738" s="3"/>
      <c r="C738" s="3"/>
      <c r="D738" s="32">
        <f t="shared" si="22"/>
        <v>279.10000000000002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620">
        <v>46.2</v>
      </c>
      <c r="Y738" s="620">
        <v>0</v>
      </c>
      <c r="Z738" s="622"/>
      <c r="AA738" s="617"/>
      <c r="AB738" s="618"/>
      <c r="AC738" s="619"/>
      <c r="AD738" s="617"/>
    </row>
    <row r="739" spans="1:30" ht="15.75">
      <c r="A739" s="107" t="s">
        <v>639</v>
      </c>
      <c r="B739" s="3"/>
      <c r="C739" s="3"/>
      <c r="D739" s="32">
        <f t="shared" si="22"/>
        <v>219.29999999999998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620">
        <v>44.699999999999996</v>
      </c>
      <c r="Y739" s="620">
        <v>0</v>
      </c>
      <c r="Z739" s="622"/>
      <c r="AA739" s="617"/>
      <c r="AB739" s="618"/>
      <c r="AC739" s="619"/>
      <c r="AD739" s="617"/>
    </row>
    <row r="740" spans="1:30" ht="15.75">
      <c r="A740" s="284" t="s">
        <v>3649</v>
      </c>
      <c r="B740" s="3"/>
      <c r="C740" s="3"/>
      <c r="D740" s="32">
        <f t="shared" si="22"/>
        <v>355.6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620">
        <v>54.8</v>
      </c>
      <c r="Y740" s="620">
        <v>0</v>
      </c>
      <c r="Z740" s="621"/>
      <c r="AA740" s="617"/>
      <c r="AB740" s="618"/>
      <c r="AC740" s="619"/>
      <c r="AD740" s="617"/>
    </row>
    <row r="741" spans="1:30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620">
        <v>21.1</v>
      </c>
      <c r="Y741" s="620">
        <v>0</v>
      </c>
      <c r="Z741" s="616"/>
      <c r="AA741" s="617"/>
      <c r="AB741" s="618"/>
      <c r="AC741" s="619"/>
      <c r="AD741" s="617"/>
    </row>
    <row r="742" spans="1:30" ht="15.75">
      <c r="A742" s="107" t="s">
        <v>2725</v>
      </c>
      <c r="B742" s="3"/>
      <c r="C742" s="3"/>
      <c r="D742" s="32">
        <f t="shared" si="22"/>
        <v>320.39999999999998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620">
        <v>50.1</v>
      </c>
      <c r="Y742" s="620">
        <v>0</v>
      </c>
      <c r="Z742" s="622"/>
      <c r="AA742" s="617"/>
      <c r="AB742" s="618"/>
      <c r="AC742" s="619"/>
      <c r="AD742" s="617"/>
    </row>
    <row r="743" spans="1:30" ht="15.75">
      <c r="A743" s="284" t="s">
        <v>3621</v>
      </c>
      <c r="B743" s="3"/>
      <c r="C743" s="3"/>
      <c r="D743" s="32">
        <f t="shared" si="22"/>
        <v>397.40000000000003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620">
        <v>96.3</v>
      </c>
      <c r="Y743" s="620">
        <v>0</v>
      </c>
      <c r="Z743" s="621"/>
      <c r="AA743" s="617"/>
      <c r="AB743" s="618"/>
      <c r="AC743" s="619"/>
      <c r="AD743" s="617"/>
    </row>
    <row r="744" spans="1:30" ht="15.75">
      <c r="A744" s="107" t="s">
        <v>2216</v>
      </c>
      <c r="B744" s="3"/>
      <c r="C744" s="3"/>
      <c r="D744" s="32">
        <f t="shared" si="22"/>
        <v>295.5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620">
        <v>62.099999999999994</v>
      </c>
      <c r="Y744" s="620">
        <v>0</v>
      </c>
      <c r="Z744" s="622"/>
      <c r="AA744" s="617"/>
      <c r="AB744" s="618"/>
      <c r="AC744" s="619"/>
      <c r="AD744" s="617"/>
    </row>
    <row r="745" spans="1:30" ht="15.75">
      <c r="A745" s="284" t="s">
        <v>3622</v>
      </c>
      <c r="B745" s="3"/>
      <c r="C745" s="3"/>
      <c r="D745" s="32">
        <f t="shared" si="22"/>
        <v>267.39999999999998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620">
        <v>0</v>
      </c>
      <c r="Y745" s="620">
        <v>0</v>
      </c>
      <c r="Z745" s="621"/>
      <c r="AA745" s="617"/>
      <c r="AB745" s="618"/>
      <c r="AC745" s="619"/>
      <c r="AD745" s="617"/>
    </row>
    <row r="746" spans="1:30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620">
        <v>0</v>
      </c>
      <c r="Y746" s="620">
        <v>0</v>
      </c>
      <c r="Z746" s="616"/>
      <c r="AA746" s="617"/>
      <c r="AB746" s="618"/>
      <c r="AC746" s="619"/>
      <c r="AD746" s="617"/>
    </row>
    <row r="747" spans="1:30" ht="15.75">
      <c r="A747" s="285" t="s">
        <v>17</v>
      </c>
      <c r="B747" s="3"/>
      <c r="C747" s="3"/>
      <c r="D747" s="32">
        <f t="shared" si="22"/>
        <v>305.39999999999998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620">
        <v>58.2</v>
      </c>
      <c r="Y747" s="620">
        <v>0</v>
      </c>
      <c r="Z747" s="616"/>
      <c r="AA747" s="617"/>
      <c r="AB747" s="618"/>
      <c r="AC747" s="619"/>
      <c r="AD747" s="617"/>
    </row>
    <row r="748" spans="1:30" ht="15.75">
      <c r="A748" s="284" t="s">
        <v>3623</v>
      </c>
      <c r="B748" s="3"/>
      <c r="C748" s="3"/>
      <c r="D748" s="32">
        <f t="shared" si="22"/>
        <v>248.20000000000002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620">
        <v>6.6000000000000005</v>
      </c>
      <c r="Y748" s="620">
        <v>0</v>
      </c>
      <c r="Z748" s="621"/>
      <c r="AA748" s="617"/>
      <c r="AB748" s="618"/>
      <c r="AC748" s="619"/>
      <c r="AD748" s="617"/>
    </row>
    <row r="749" spans="1:30" ht="15.75">
      <c r="A749" s="107" t="s">
        <v>162</v>
      </c>
      <c r="B749" s="3"/>
      <c r="C749" s="3"/>
      <c r="D749" s="32">
        <f t="shared" si="22"/>
        <v>270.20000000000005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620">
        <v>47.099999999999994</v>
      </c>
      <c r="Y749" s="620">
        <v>0</v>
      </c>
      <c r="Z749" s="622"/>
      <c r="AA749" s="617"/>
      <c r="AB749" s="618"/>
      <c r="AC749" s="619"/>
      <c r="AD749" s="617"/>
    </row>
    <row r="750" spans="1:30" ht="15.75">
      <c r="A750" s="107" t="s">
        <v>2201</v>
      </c>
      <c r="B750" s="3"/>
      <c r="C750" s="3"/>
      <c r="D750" s="32">
        <f t="shared" si="22"/>
        <v>185.99999999999997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620">
        <v>3.5999999999999996</v>
      </c>
      <c r="Y750" s="620">
        <v>0</v>
      </c>
      <c r="Z750" s="622"/>
      <c r="AA750" s="617"/>
      <c r="AB750" s="618"/>
      <c r="AC750" s="619"/>
      <c r="AD750" s="617"/>
    </row>
    <row r="751" spans="1:30" ht="15.75">
      <c r="A751" s="284" t="s">
        <v>3624</v>
      </c>
      <c r="B751" s="3"/>
      <c r="C751" s="3"/>
      <c r="D751" s="32">
        <f t="shared" si="22"/>
        <v>358.5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620">
        <v>4.5</v>
      </c>
      <c r="Y751" s="620">
        <v>0</v>
      </c>
      <c r="Z751" s="621"/>
      <c r="AA751" s="617"/>
      <c r="AB751" s="618"/>
      <c r="AC751" s="619"/>
      <c r="AD751" s="617"/>
    </row>
    <row r="752" spans="1:30" ht="15.75">
      <c r="A752" s="107" t="s">
        <v>2719</v>
      </c>
      <c r="B752" s="3"/>
      <c r="C752" s="3"/>
      <c r="D752" s="32">
        <f t="shared" si="22"/>
        <v>402.8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620">
        <v>58.2</v>
      </c>
      <c r="Y752" s="620">
        <v>0</v>
      </c>
      <c r="Z752" s="622"/>
      <c r="AA752" s="617"/>
      <c r="AB752" s="618"/>
      <c r="AC752" s="619"/>
      <c r="AD752" s="617"/>
    </row>
    <row r="753" spans="1:30" ht="15.75">
      <c r="A753" s="107" t="s">
        <v>2220</v>
      </c>
      <c r="B753" s="3"/>
      <c r="C753" s="3"/>
      <c r="D753" s="32">
        <f t="shared" si="22"/>
        <v>315.29999999999995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620">
        <v>61.099999999999994</v>
      </c>
      <c r="Y753" s="620">
        <v>0</v>
      </c>
      <c r="Z753" s="622"/>
      <c r="AA753" s="617"/>
      <c r="AB753" s="618"/>
      <c r="AC753" s="619"/>
      <c r="AD753" s="617"/>
    </row>
    <row r="754" spans="1:30" ht="15.75">
      <c r="A754" s="107" t="s">
        <v>2711</v>
      </c>
      <c r="B754" s="3"/>
      <c r="C754" s="3"/>
      <c r="D754" s="32">
        <f t="shared" si="22"/>
        <v>347.10000000000008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620">
        <v>23.1</v>
      </c>
      <c r="Y754" s="620">
        <v>0</v>
      </c>
      <c r="Z754" s="622"/>
      <c r="AA754" s="617"/>
      <c r="AB754" s="618"/>
      <c r="AC754" s="619"/>
      <c r="AD754" s="617"/>
    </row>
    <row r="755" spans="1:30" ht="15.75">
      <c r="A755" s="284" t="s">
        <v>3625</v>
      </c>
      <c r="B755" s="3"/>
      <c r="C755" s="3"/>
      <c r="D755" s="32">
        <f t="shared" si="22"/>
        <v>314.60000000000002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620">
        <v>57.8</v>
      </c>
      <c r="Y755" s="620">
        <v>0</v>
      </c>
      <c r="Z755" s="621"/>
      <c r="AA755" s="617"/>
      <c r="AB755" s="618"/>
      <c r="AC755" s="619"/>
      <c r="AD755" s="617"/>
    </row>
    <row r="756" spans="1:30" ht="15.75">
      <c r="A756" s="107" t="s">
        <v>2200</v>
      </c>
      <c r="B756" s="3"/>
      <c r="C756" s="3"/>
      <c r="D756" s="32">
        <f t="shared" si="22"/>
        <v>328.89999999999992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620">
        <v>62.4</v>
      </c>
      <c r="Y756" s="620">
        <v>0</v>
      </c>
      <c r="Z756" s="622"/>
      <c r="AA756" s="617"/>
      <c r="AB756" s="618"/>
      <c r="AC756" s="619"/>
      <c r="AD756" s="617"/>
    </row>
    <row r="757" spans="1:30" ht="15.75">
      <c r="A757" s="284" t="s">
        <v>3626</v>
      </c>
      <c r="B757" s="3"/>
      <c r="C757" s="3"/>
      <c r="D757" s="32">
        <f t="shared" si="22"/>
        <v>321.29999999999995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620">
        <v>43.199999999999996</v>
      </c>
      <c r="Y757" s="620">
        <v>0</v>
      </c>
      <c r="Z757" s="621"/>
      <c r="AA757" s="617"/>
      <c r="AB757" s="618"/>
      <c r="AC757" s="619"/>
      <c r="AD757" s="617"/>
    </row>
    <row r="758" spans="1:30" ht="15.75">
      <c r="A758" s="107" t="s">
        <v>2733</v>
      </c>
      <c r="B758" s="3"/>
      <c r="C758" s="3"/>
      <c r="D758" s="32">
        <f t="shared" si="22"/>
        <v>323.60000000000002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620">
        <v>39.6</v>
      </c>
      <c r="Y758" s="620">
        <v>0</v>
      </c>
      <c r="Z758" s="622"/>
      <c r="AA758" s="617"/>
      <c r="AB758" s="618"/>
      <c r="AC758" s="619"/>
      <c r="AD758" s="617"/>
    </row>
    <row r="759" spans="1:30" ht="15.75">
      <c r="A759" s="107" t="s">
        <v>704</v>
      </c>
      <c r="B759" s="3"/>
      <c r="C759" s="3"/>
      <c r="D759" s="32">
        <f t="shared" si="22"/>
        <v>421.1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620">
        <v>74.8</v>
      </c>
      <c r="Y759" s="620">
        <v>0</v>
      </c>
      <c r="Z759" s="622"/>
      <c r="AA759" s="617"/>
      <c r="AB759" s="618"/>
      <c r="AC759" s="619"/>
      <c r="AD759" s="617"/>
    </row>
    <row r="760" spans="1:30" ht="15.75">
      <c r="A760" s="107" t="s">
        <v>2732</v>
      </c>
      <c r="B760" s="3"/>
      <c r="C760" s="3"/>
      <c r="D760" s="32">
        <f t="shared" si="22"/>
        <v>190.29999999999998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620">
        <v>3.5999999999999996</v>
      </c>
      <c r="Y760" s="620">
        <v>15.600000000000001</v>
      </c>
      <c r="Z760" s="622"/>
      <c r="AA760" s="617"/>
      <c r="AB760" s="618"/>
      <c r="AC760" s="619"/>
      <c r="AD760" s="617"/>
    </row>
    <row r="761" spans="1:30" ht="15.75">
      <c r="A761" s="285" t="s">
        <v>2325</v>
      </c>
      <c r="B761" s="3"/>
      <c r="C761" s="3"/>
      <c r="D761" s="32">
        <f t="shared" si="22"/>
        <v>284.09999999999997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620">
        <v>50.4</v>
      </c>
      <c r="Y761" s="620">
        <v>0</v>
      </c>
      <c r="Z761" s="616"/>
      <c r="AA761" s="617"/>
      <c r="AB761" s="618"/>
      <c r="AC761" s="619"/>
      <c r="AD761" s="617"/>
    </row>
    <row r="762" spans="1:30" ht="15.75">
      <c r="A762" s="107" t="s">
        <v>3627</v>
      </c>
      <c r="B762" s="3"/>
      <c r="C762" s="3"/>
      <c r="D762" s="32">
        <f t="shared" si="22"/>
        <v>316.10000000000002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620">
        <v>15.6</v>
      </c>
      <c r="Y762" s="620">
        <v>0</v>
      </c>
      <c r="Z762" s="622"/>
      <c r="AA762" s="617"/>
      <c r="AB762" s="618"/>
      <c r="AC762" s="619"/>
      <c r="AD762" s="617"/>
    </row>
    <row r="763" spans="1:30" ht="15.75">
      <c r="A763" s="107" t="s">
        <v>2715</v>
      </c>
      <c r="B763" s="3"/>
      <c r="C763" s="3"/>
      <c r="D763" s="32">
        <f t="shared" si="22"/>
        <v>356.40000000000003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620">
        <v>51.300000000000004</v>
      </c>
      <c r="Y763" s="620">
        <v>0</v>
      </c>
      <c r="Z763" s="622"/>
      <c r="AA763" s="617"/>
      <c r="AB763" s="618"/>
      <c r="AC763" s="619"/>
      <c r="AD763" s="617"/>
    </row>
    <row r="764" spans="1:30" ht="15.75">
      <c r="A764" s="107" t="s">
        <v>700</v>
      </c>
      <c r="B764" s="3"/>
      <c r="C764" s="3"/>
      <c r="D764" s="32">
        <f t="shared" si="22"/>
        <v>323.80000000000007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620">
        <v>3.5999999999999996</v>
      </c>
      <c r="Y764" s="620">
        <v>0</v>
      </c>
      <c r="Z764" s="622"/>
      <c r="AA764" s="617"/>
      <c r="AB764" s="618"/>
      <c r="AC764" s="619"/>
      <c r="AD764" s="617"/>
    </row>
    <row r="765" spans="1:30" ht="15.75">
      <c r="A765" s="284" t="s">
        <v>21</v>
      </c>
      <c r="B765" s="3"/>
      <c r="C765" s="3"/>
      <c r="D765" s="32">
        <f t="shared" si="22"/>
        <v>329.3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620">
        <v>62.1</v>
      </c>
      <c r="Y765" s="620">
        <v>0</v>
      </c>
      <c r="Z765" s="621"/>
      <c r="AA765" s="617"/>
      <c r="AB765" s="618"/>
      <c r="AC765" s="619"/>
      <c r="AD765" s="617"/>
    </row>
    <row r="766" spans="1:30" ht="15.75">
      <c r="A766" s="107" t="s">
        <v>141</v>
      </c>
      <c r="B766" s="3"/>
      <c r="C766" s="3"/>
      <c r="D766" s="32">
        <f t="shared" si="22"/>
        <v>372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620">
        <v>114.2</v>
      </c>
      <c r="Y766" s="620">
        <v>0</v>
      </c>
      <c r="Z766" s="622"/>
      <c r="AA766" s="617"/>
      <c r="AB766" s="618"/>
      <c r="AC766" s="619"/>
      <c r="AD766" s="617"/>
    </row>
    <row r="767" spans="1:30" ht="15.75">
      <c r="A767" s="107" t="s">
        <v>2193</v>
      </c>
      <c r="B767" s="3"/>
      <c r="C767" s="3"/>
      <c r="D767" s="32">
        <f t="shared" si="22"/>
        <v>290.60000000000002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620">
        <v>0</v>
      </c>
      <c r="Y767" s="620">
        <v>0</v>
      </c>
      <c r="Z767" s="622"/>
      <c r="AA767" s="617"/>
      <c r="AB767" s="618"/>
      <c r="AC767" s="619"/>
      <c r="AD767" s="617"/>
    </row>
    <row r="768" spans="1:30" ht="15.75">
      <c r="A768" s="285" t="s">
        <v>1667</v>
      </c>
      <c r="B768" s="3"/>
      <c r="C768" s="3"/>
      <c r="D768" s="32">
        <f t="shared" si="22"/>
        <v>177.9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620">
        <v>3.3000000000000003</v>
      </c>
      <c r="Y768" s="620">
        <v>0</v>
      </c>
      <c r="Z768" s="616"/>
      <c r="AA768" s="617"/>
      <c r="AB768" s="618"/>
      <c r="AC768" s="619"/>
      <c r="AD768" s="617"/>
    </row>
    <row r="769" spans="1:30" ht="15.75">
      <c r="A769" s="284" t="s">
        <v>3628</v>
      </c>
      <c r="B769" s="3"/>
      <c r="C769" s="3"/>
      <c r="D769" s="32">
        <f t="shared" ref="D769:D800" si="23">SUM(E769:DZ769)</f>
        <v>244.3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620">
        <v>57.6</v>
      </c>
      <c r="Y769" s="620">
        <v>0</v>
      </c>
      <c r="Z769" s="621"/>
      <c r="AA769" s="617"/>
      <c r="AB769" s="618"/>
      <c r="AC769" s="619"/>
      <c r="AD769" s="617"/>
    </row>
    <row r="770" spans="1:30" ht="15.75">
      <c r="A770" s="107" t="s">
        <v>2726</v>
      </c>
      <c r="B770" s="3"/>
      <c r="C770" s="3"/>
      <c r="D770" s="32">
        <f t="shared" si="23"/>
        <v>336.3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620">
        <v>4.5</v>
      </c>
      <c r="Y770" s="620">
        <v>0</v>
      </c>
      <c r="Z770" s="622"/>
      <c r="AA770" s="617"/>
      <c r="AB770" s="618"/>
      <c r="AC770" s="619"/>
      <c r="AD770" s="617"/>
    </row>
    <row r="771" spans="1:30" ht="15.75">
      <c r="A771" s="107" t="s">
        <v>2203</v>
      </c>
      <c r="B771" s="3"/>
      <c r="C771" s="3"/>
      <c r="D771" s="32">
        <f t="shared" si="23"/>
        <v>150.89999999999998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620">
        <v>4.1999999999999993</v>
      </c>
      <c r="Y771" s="620">
        <v>0</v>
      </c>
      <c r="Z771" s="622"/>
      <c r="AA771" s="617"/>
      <c r="AB771" s="618"/>
      <c r="AC771" s="619"/>
      <c r="AD771" s="617"/>
    </row>
    <row r="772" spans="1:30" ht="15.75">
      <c r="A772" s="285" t="s">
        <v>1668</v>
      </c>
      <c r="B772" s="3"/>
      <c r="C772" s="3"/>
      <c r="D772" s="32">
        <f t="shared" si="23"/>
        <v>335.09999999999997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620">
        <v>18.2</v>
      </c>
      <c r="Y772" s="620">
        <v>0</v>
      </c>
      <c r="Z772" s="616"/>
      <c r="AA772" s="617"/>
      <c r="AB772" s="618"/>
      <c r="AC772" s="619"/>
      <c r="AD772" s="617"/>
    </row>
    <row r="773" spans="1:30" ht="15.75">
      <c r="A773" s="284" t="s">
        <v>3629</v>
      </c>
      <c r="B773" s="3"/>
      <c r="C773" s="3"/>
      <c r="D773" s="32">
        <f t="shared" si="23"/>
        <v>239.19999999999996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620">
        <v>50.4</v>
      </c>
      <c r="Y773" s="620">
        <v>0</v>
      </c>
      <c r="Z773" s="621"/>
      <c r="AA773" s="617"/>
      <c r="AB773" s="618"/>
      <c r="AC773" s="619"/>
      <c r="AD773" s="617"/>
    </row>
    <row r="774" spans="1:30" ht="15.75">
      <c r="A774" s="284" t="s">
        <v>3630</v>
      </c>
      <c r="B774" s="3"/>
      <c r="C774" s="3"/>
      <c r="D774" s="32">
        <f t="shared" si="23"/>
        <v>104.50000000000001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620">
        <v>3.9000000000000004</v>
      </c>
      <c r="Y774" s="620">
        <v>1.3</v>
      </c>
      <c r="Z774" s="621"/>
      <c r="AA774" s="617"/>
      <c r="AB774" s="618"/>
      <c r="AC774" s="619"/>
      <c r="AD774" s="617"/>
    </row>
    <row r="775" spans="1:30" ht="15.75">
      <c r="A775" s="107" t="s">
        <v>667</v>
      </c>
      <c r="B775" s="3"/>
      <c r="C775" s="3"/>
      <c r="D775" s="32">
        <f t="shared" si="23"/>
        <v>423.30000000000007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620">
        <v>74.400000000000006</v>
      </c>
      <c r="Y775" s="620">
        <v>0</v>
      </c>
      <c r="Z775" s="622"/>
      <c r="AA775" s="617"/>
      <c r="AB775" s="618"/>
      <c r="AC775" s="619"/>
      <c r="AD775" s="617"/>
    </row>
    <row r="776" spans="1:30" ht="15.75">
      <c r="A776" s="107" t="s">
        <v>2202</v>
      </c>
      <c r="B776" s="3"/>
      <c r="C776" s="3"/>
      <c r="D776" s="32">
        <f t="shared" si="23"/>
        <v>235.5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620">
        <v>51.3</v>
      </c>
      <c r="Y776" s="620">
        <v>0</v>
      </c>
      <c r="Z776" s="622"/>
      <c r="AA776" s="617"/>
      <c r="AB776" s="618"/>
      <c r="AC776" s="619"/>
      <c r="AD776" s="617"/>
    </row>
    <row r="777" spans="1:30" ht="15.75">
      <c r="A777" s="107" t="s">
        <v>2209</v>
      </c>
      <c r="B777" s="3"/>
      <c r="C777" s="3"/>
      <c r="D777" s="32">
        <f t="shared" si="23"/>
        <v>293.2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620">
        <v>57.6</v>
      </c>
      <c r="Y777" s="620">
        <v>0</v>
      </c>
      <c r="Z777" s="622"/>
      <c r="AA777" s="617"/>
      <c r="AB777" s="618"/>
      <c r="AC777" s="619"/>
      <c r="AD777" s="617"/>
    </row>
    <row r="778" spans="1:30" ht="15.75">
      <c r="A778" s="107" t="s">
        <v>668</v>
      </c>
      <c r="B778" s="3"/>
      <c r="C778" s="3"/>
      <c r="D778" s="32">
        <f t="shared" si="23"/>
        <v>266.7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620">
        <v>0</v>
      </c>
      <c r="Y778" s="620">
        <v>0</v>
      </c>
      <c r="Z778" s="622"/>
      <c r="AA778" s="617"/>
      <c r="AB778" s="618"/>
      <c r="AC778" s="619"/>
      <c r="AD778" s="617"/>
    </row>
    <row r="779" spans="1:30" ht="15.75">
      <c r="A779" s="107" t="s">
        <v>3631</v>
      </c>
      <c r="B779" s="3"/>
      <c r="C779" s="3"/>
      <c r="D779" s="32">
        <f t="shared" si="23"/>
        <v>211.8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620">
        <v>46.8</v>
      </c>
      <c r="Y779" s="620">
        <v>0</v>
      </c>
      <c r="Z779" s="622"/>
      <c r="AA779" s="617"/>
      <c r="AB779" s="618"/>
      <c r="AC779" s="619"/>
      <c r="AD779" s="617"/>
    </row>
    <row r="780" spans="1:30" ht="15.75">
      <c r="A780" s="285" t="s">
        <v>23</v>
      </c>
      <c r="B780" s="3"/>
      <c r="C780" s="3"/>
      <c r="D780" s="32">
        <f t="shared" si="23"/>
        <v>283.59999999999997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620">
        <v>14.9</v>
      </c>
      <c r="Y780" s="620">
        <v>0</v>
      </c>
      <c r="Z780" s="616"/>
      <c r="AA780" s="617"/>
      <c r="AB780" s="618"/>
      <c r="AC780" s="619"/>
      <c r="AD780" s="617"/>
    </row>
    <row r="781" spans="1:30" ht="15.75">
      <c r="A781" s="285" t="s">
        <v>25</v>
      </c>
      <c r="B781" s="3"/>
      <c r="C781" s="3"/>
      <c r="D781" s="32">
        <f t="shared" si="23"/>
        <v>279.3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620">
        <v>57.3</v>
      </c>
      <c r="Y781" s="620">
        <v>0</v>
      </c>
      <c r="Z781" s="616"/>
      <c r="AA781" s="617"/>
      <c r="AB781" s="618"/>
      <c r="AC781" s="619"/>
      <c r="AD781" s="617"/>
    </row>
    <row r="782" spans="1:30" ht="15.75">
      <c r="A782" s="107" t="s">
        <v>2712</v>
      </c>
      <c r="B782" s="3"/>
      <c r="C782" s="3"/>
      <c r="D782" s="32">
        <f t="shared" si="23"/>
        <v>328.40000000000003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620">
        <v>72.8</v>
      </c>
      <c r="Y782" s="620">
        <v>0</v>
      </c>
      <c r="Z782" s="622"/>
      <c r="AA782" s="617"/>
      <c r="AB782" s="618"/>
      <c r="AC782" s="619"/>
      <c r="AD782" s="617"/>
    </row>
    <row r="783" spans="1:30" ht="15.75">
      <c r="A783" s="106" t="s">
        <v>1343</v>
      </c>
      <c r="B783" s="3"/>
      <c r="C783" s="3"/>
      <c r="D783" s="32">
        <f t="shared" si="23"/>
        <v>380.40000000000003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620">
        <v>77.7</v>
      </c>
      <c r="Y783" s="620">
        <v>0</v>
      </c>
      <c r="Z783" s="502"/>
      <c r="AA783" s="617"/>
      <c r="AB783" s="618"/>
      <c r="AC783" s="619"/>
      <c r="AD783" s="617"/>
    </row>
    <row r="784" spans="1:30" ht="15.75">
      <c r="A784" s="106" t="s">
        <v>1345</v>
      </c>
      <c r="B784" s="3"/>
      <c r="C784" s="3"/>
      <c r="D784" s="32">
        <f t="shared" si="23"/>
        <v>380.7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620">
        <v>72.2</v>
      </c>
      <c r="Y784" s="620">
        <v>0</v>
      </c>
      <c r="Z784" s="502"/>
      <c r="AA784" s="617"/>
      <c r="AB784" s="618"/>
      <c r="AC784" s="619"/>
      <c r="AD784" s="617"/>
    </row>
    <row r="785" spans="1:30" ht="15.75">
      <c r="A785" s="107" t="s">
        <v>2713</v>
      </c>
      <c r="B785" s="3"/>
      <c r="C785" s="3"/>
      <c r="D785" s="32">
        <f t="shared" si="23"/>
        <v>201.6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620">
        <v>0</v>
      </c>
      <c r="Y785" s="620">
        <v>14.399999999999999</v>
      </c>
      <c r="Z785" s="622"/>
      <c r="AA785" s="617"/>
      <c r="AB785" s="618"/>
      <c r="AC785" s="619"/>
      <c r="AD785" s="617"/>
    </row>
    <row r="786" spans="1:30" ht="15.75">
      <c r="A786" s="284" t="s">
        <v>3632</v>
      </c>
      <c r="B786" s="3"/>
      <c r="C786" s="3"/>
      <c r="D786" s="32">
        <f t="shared" si="23"/>
        <v>255.00000000000003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620">
        <v>29.800000000000004</v>
      </c>
      <c r="Y786" s="620">
        <v>0</v>
      </c>
      <c r="Z786" s="621"/>
      <c r="AA786" s="617"/>
      <c r="AB786" s="618"/>
      <c r="AC786" s="619"/>
      <c r="AD786" s="617"/>
    </row>
    <row r="787" spans="1:30" ht="15.75">
      <c r="A787" s="284" t="s">
        <v>3633</v>
      </c>
      <c r="B787" s="3"/>
      <c r="C787" s="3"/>
      <c r="D787" s="32">
        <f t="shared" si="23"/>
        <v>217.10000000000002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620">
        <v>3.9000000000000004</v>
      </c>
      <c r="Y787" s="620">
        <v>0</v>
      </c>
      <c r="Z787" s="621"/>
      <c r="AA787" s="617"/>
      <c r="AB787" s="618"/>
      <c r="AC787" s="619"/>
      <c r="AD787" s="617"/>
    </row>
    <row r="788" spans="1:30" ht="15.75">
      <c r="A788" s="107" t="s">
        <v>2198</v>
      </c>
      <c r="B788" s="3"/>
      <c r="C788" s="3"/>
      <c r="D788" s="32">
        <f t="shared" si="23"/>
        <v>207.2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620">
        <v>22.700000000000003</v>
      </c>
      <c r="Y788" s="620">
        <v>1.5</v>
      </c>
      <c r="Z788" s="622"/>
      <c r="AA788" s="617"/>
      <c r="AB788" s="618"/>
      <c r="AC788" s="619"/>
      <c r="AD788" s="617"/>
    </row>
    <row r="789" spans="1:30" ht="15.75">
      <c r="A789" s="107" t="s">
        <v>651</v>
      </c>
      <c r="B789" s="3"/>
      <c r="C789" s="3"/>
      <c r="D789" s="32">
        <f t="shared" si="23"/>
        <v>312.7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620">
        <v>61.8</v>
      </c>
      <c r="Y789" s="620">
        <v>0</v>
      </c>
      <c r="Z789" s="622"/>
      <c r="AA789" s="617"/>
      <c r="AB789" s="618"/>
      <c r="AC789" s="619"/>
      <c r="AD789" s="617"/>
    </row>
    <row r="790" spans="1:30" ht="15.75">
      <c r="A790" s="107" t="s">
        <v>682</v>
      </c>
      <c r="B790" s="3"/>
      <c r="C790" s="3"/>
      <c r="D790" s="32">
        <f t="shared" si="23"/>
        <v>384.6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620">
        <v>54.599999999999994</v>
      </c>
      <c r="Y790" s="620">
        <v>0</v>
      </c>
      <c r="Z790" s="622"/>
      <c r="AA790" s="617"/>
      <c r="AB790" s="618"/>
      <c r="AC790" s="619"/>
      <c r="AD790" s="617"/>
    </row>
    <row r="791" spans="1:30" ht="15.75">
      <c r="A791" s="107" t="s">
        <v>2708</v>
      </c>
      <c r="B791" s="3"/>
      <c r="C791" s="3"/>
      <c r="D791" s="32">
        <f t="shared" si="23"/>
        <v>394.6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620">
        <v>70.900000000000006</v>
      </c>
      <c r="Y791" s="620">
        <v>0</v>
      </c>
      <c r="Z791" s="622"/>
      <c r="AA791" s="617"/>
      <c r="AB791" s="618"/>
      <c r="AC791" s="619"/>
      <c r="AD791" s="617"/>
    </row>
    <row r="792" spans="1:30" ht="15.75">
      <c r="A792" s="107" t="s">
        <v>2734</v>
      </c>
      <c r="B792" s="3"/>
      <c r="C792" s="3"/>
      <c r="D792" s="32">
        <f t="shared" si="23"/>
        <v>268.90000000000003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620">
        <v>52.199999999999996</v>
      </c>
      <c r="Y792" s="620">
        <v>0</v>
      </c>
      <c r="Z792" s="622"/>
      <c r="AA792" s="617"/>
      <c r="AB792" s="618"/>
      <c r="AC792" s="619"/>
      <c r="AD792" s="617"/>
    </row>
    <row r="793" spans="1:30" ht="15.75">
      <c r="A793" s="284" t="s">
        <v>3634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620">
        <v>0</v>
      </c>
      <c r="Y793" s="620">
        <v>0</v>
      </c>
      <c r="Z793" s="621"/>
      <c r="AA793" s="617"/>
      <c r="AB793" s="618"/>
      <c r="AC793" s="619"/>
      <c r="AD793" s="617"/>
    </row>
    <row r="794" spans="1:30" ht="15.75">
      <c r="A794" s="284" t="s">
        <v>3635</v>
      </c>
      <c r="B794" s="3"/>
      <c r="C794" s="3"/>
      <c r="D794" s="32">
        <f t="shared" si="23"/>
        <v>294.40000000000003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620">
        <v>0</v>
      </c>
      <c r="Y794" s="620">
        <v>0</v>
      </c>
      <c r="Z794" s="621"/>
      <c r="AA794" s="617"/>
      <c r="AB794" s="618"/>
      <c r="AC794" s="619"/>
      <c r="AD794" s="617"/>
    </row>
    <row r="795" spans="1:30" ht="15.75">
      <c r="A795" s="107" t="s">
        <v>154</v>
      </c>
      <c r="B795" s="3"/>
      <c r="C795" s="3"/>
      <c r="D795" s="32">
        <f t="shared" si="23"/>
        <v>312.8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620">
        <v>57.9</v>
      </c>
      <c r="Y795" s="620">
        <v>0</v>
      </c>
      <c r="Z795" s="622"/>
      <c r="AA795" s="617"/>
      <c r="AB795" s="618"/>
      <c r="AC795" s="619"/>
      <c r="AD795" s="617"/>
    </row>
    <row r="796" spans="1:30" ht="15.75">
      <c r="A796" s="107" t="s">
        <v>2210</v>
      </c>
      <c r="B796" s="3"/>
      <c r="C796" s="3"/>
      <c r="D796" s="32">
        <f t="shared" si="23"/>
        <v>271.39999999999998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620">
        <v>46.800000000000004</v>
      </c>
      <c r="Y796" s="620">
        <v>0</v>
      </c>
      <c r="Z796" s="622"/>
      <c r="AA796" s="617"/>
      <c r="AB796" s="618"/>
      <c r="AC796" s="619"/>
      <c r="AD796" s="617"/>
    </row>
    <row r="797" spans="1:30" ht="15.75">
      <c r="A797" s="107" t="s">
        <v>669</v>
      </c>
      <c r="B797" s="3"/>
      <c r="C797" s="3"/>
      <c r="D797" s="32">
        <f t="shared" si="23"/>
        <v>383.49999999999994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620">
        <v>51</v>
      </c>
      <c r="Y797" s="620">
        <v>0</v>
      </c>
      <c r="Z797" s="622"/>
      <c r="AA797" s="617"/>
      <c r="AB797" s="618"/>
      <c r="AC797" s="619"/>
      <c r="AD797" s="617"/>
    </row>
    <row r="798" spans="1:30" ht="15.75">
      <c r="A798" s="107" t="s">
        <v>2723</v>
      </c>
      <c r="B798" s="3"/>
      <c r="C798" s="3"/>
      <c r="D798" s="32">
        <f t="shared" si="23"/>
        <v>289.3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620">
        <v>58.5</v>
      </c>
      <c r="Y798" s="620">
        <v>0</v>
      </c>
      <c r="Z798" s="622"/>
      <c r="AA798" s="617"/>
      <c r="AB798" s="618"/>
      <c r="AC798" s="619"/>
      <c r="AD798" s="617"/>
    </row>
    <row r="799" spans="1:30" ht="15.75">
      <c r="A799" s="284" t="s">
        <v>142</v>
      </c>
      <c r="B799" s="3"/>
      <c r="C799" s="3"/>
      <c r="D799" s="32">
        <f t="shared" si="23"/>
        <v>372.5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620">
        <v>70.5</v>
      </c>
      <c r="Y799" s="620">
        <v>0</v>
      </c>
      <c r="Z799" s="621"/>
      <c r="AA799" s="617"/>
      <c r="AB799" s="618"/>
      <c r="AC799" s="619"/>
      <c r="AD799" s="617"/>
    </row>
    <row r="800" spans="1:30" ht="15.75">
      <c r="A800" s="106" t="s">
        <v>1349</v>
      </c>
      <c r="B800" s="3"/>
      <c r="C800" s="3"/>
      <c r="D800" s="32">
        <f t="shared" si="23"/>
        <v>274.79999999999995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620">
        <v>62.099999999999994</v>
      </c>
      <c r="Y800" s="620">
        <v>0</v>
      </c>
      <c r="Z800" s="502"/>
      <c r="AA800" s="617"/>
      <c r="AB800" s="618"/>
      <c r="AC800" s="619"/>
      <c r="AD800" s="617"/>
    </row>
    <row r="801" spans="1:30" ht="15.75">
      <c r="A801" s="107" t="s">
        <v>683</v>
      </c>
      <c r="B801" s="3"/>
      <c r="C801" s="3"/>
      <c r="D801" s="32">
        <f t="shared" ref="D801:D832" si="24">SUM(E801:DZ801)</f>
        <v>271.2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620">
        <v>96.3</v>
      </c>
      <c r="Y801" s="620">
        <v>0</v>
      </c>
      <c r="Z801" s="622"/>
      <c r="AA801" s="617"/>
      <c r="AB801" s="618"/>
      <c r="AC801" s="619"/>
      <c r="AD801" s="617"/>
    </row>
    <row r="802" spans="1:30" ht="15.75">
      <c r="A802" s="107" t="s">
        <v>2724</v>
      </c>
      <c r="B802" s="3"/>
      <c r="C802" s="3"/>
      <c r="D802" s="32">
        <f t="shared" si="24"/>
        <v>256.70000000000005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620">
        <v>54.600000000000009</v>
      </c>
      <c r="Y802" s="620">
        <v>0</v>
      </c>
      <c r="Z802" s="622"/>
      <c r="AA802" s="617"/>
      <c r="AB802" s="618"/>
      <c r="AC802" s="619"/>
      <c r="AD802" s="617"/>
    </row>
    <row r="803" spans="1:30" ht="15.75">
      <c r="A803" s="284" t="s">
        <v>3636</v>
      </c>
      <c r="B803" s="3"/>
      <c r="C803" s="3"/>
      <c r="D803" s="32">
        <f t="shared" si="24"/>
        <v>166.10000000000002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620">
        <v>39.6</v>
      </c>
      <c r="Y803" s="620">
        <v>0</v>
      </c>
      <c r="Z803" s="621"/>
      <c r="AA803" s="617"/>
      <c r="AB803" s="618"/>
      <c r="AC803" s="619"/>
      <c r="AD803" s="617"/>
    </row>
    <row r="804" spans="1:30" ht="15.75">
      <c r="A804" s="285" t="s">
        <v>1690</v>
      </c>
      <c r="B804" s="3"/>
      <c r="C804" s="3"/>
      <c r="D804" s="32">
        <f t="shared" si="24"/>
        <v>162.5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620">
        <v>46.800000000000004</v>
      </c>
      <c r="Y804" s="620">
        <v>0</v>
      </c>
      <c r="Z804" s="616"/>
      <c r="AA804" s="617"/>
      <c r="AB804" s="618"/>
      <c r="AC804" s="619"/>
      <c r="AD804" s="617"/>
    </row>
    <row r="805" spans="1:30" ht="15.75">
      <c r="A805" s="107" t="s">
        <v>654</v>
      </c>
      <c r="B805" s="3"/>
      <c r="C805" s="3"/>
      <c r="D805" s="32">
        <f t="shared" si="24"/>
        <v>259.79999999999995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620">
        <v>62.099999999999994</v>
      </c>
      <c r="Y805" s="620">
        <v>0</v>
      </c>
      <c r="Z805" s="622"/>
      <c r="AA805" s="617"/>
      <c r="AB805" s="618"/>
      <c r="AC805" s="619"/>
      <c r="AD805" s="617"/>
    </row>
    <row r="806" spans="1:30" ht="15.75">
      <c r="A806" s="107" t="s">
        <v>653</v>
      </c>
      <c r="B806" s="3"/>
      <c r="C806" s="3"/>
      <c r="D806" s="32">
        <f t="shared" si="24"/>
        <v>246.7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620">
        <v>58.2</v>
      </c>
      <c r="Y806" s="620">
        <v>0</v>
      </c>
      <c r="Z806" s="622"/>
      <c r="AA806" s="617"/>
      <c r="AB806" s="618"/>
      <c r="AC806" s="619"/>
      <c r="AD806" s="617"/>
    </row>
    <row r="807" spans="1:30" ht="15.75">
      <c r="A807" s="285" t="s">
        <v>1753</v>
      </c>
      <c r="B807" s="3"/>
      <c r="C807" s="3"/>
      <c r="D807" s="32">
        <f t="shared" si="24"/>
        <v>283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620">
        <v>46.499999999999993</v>
      </c>
      <c r="Y807" s="620">
        <v>0</v>
      </c>
      <c r="Z807" s="616"/>
      <c r="AA807" s="617"/>
      <c r="AB807" s="618"/>
      <c r="AC807" s="619"/>
      <c r="AD807" s="617"/>
    </row>
    <row r="808" spans="1:30" ht="15.75">
      <c r="A808" s="107" t="s">
        <v>638</v>
      </c>
      <c r="B808" s="3"/>
      <c r="C808" s="3"/>
      <c r="D808" s="32">
        <f t="shared" si="24"/>
        <v>236.20000000000002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620">
        <v>3.9000000000000004</v>
      </c>
      <c r="Y808" s="620">
        <v>0</v>
      </c>
      <c r="Z808" s="622"/>
      <c r="AA808" s="617"/>
      <c r="AB808" s="618"/>
      <c r="AC808" s="619"/>
      <c r="AD808" s="617"/>
    </row>
    <row r="809" spans="1:30" ht="15.75">
      <c r="A809" s="285" t="s">
        <v>1649</v>
      </c>
      <c r="B809" s="3"/>
      <c r="C809" s="3"/>
      <c r="D809" s="32">
        <f t="shared" si="24"/>
        <v>248.95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620">
        <v>22.4</v>
      </c>
      <c r="Y809" s="620">
        <v>0</v>
      </c>
      <c r="Z809" s="616"/>
      <c r="AA809" s="617"/>
      <c r="AB809" s="618"/>
      <c r="AC809" s="619"/>
      <c r="AD809" s="617"/>
    </row>
    <row r="810" spans="1:30" ht="15.75">
      <c r="A810" s="107" t="s">
        <v>2714</v>
      </c>
      <c r="B810" s="3"/>
      <c r="C810" s="3"/>
      <c r="D810" s="32">
        <f t="shared" si="24"/>
        <v>165.70000000000002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620">
        <v>54</v>
      </c>
      <c r="Y810" s="620">
        <v>1.4</v>
      </c>
      <c r="Z810" s="622"/>
      <c r="AA810" s="617"/>
      <c r="AB810" s="618"/>
      <c r="AC810" s="619"/>
      <c r="AD810" s="617"/>
    </row>
    <row r="811" spans="1:30" ht="15.75">
      <c r="A811" s="107" t="s">
        <v>2832</v>
      </c>
      <c r="B811" s="3"/>
      <c r="C811" s="3"/>
      <c r="D811" s="32">
        <f t="shared" si="24"/>
        <v>354.59999999999997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620">
        <v>43.699999999999996</v>
      </c>
      <c r="Y811" s="620">
        <v>0</v>
      </c>
      <c r="Z811" s="622"/>
      <c r="AA811" s="617"/>
      <c r="AB811" s="618"/>
      <c r="AC811" s="619"/>
      <c r="AD811" s="617"/>
    </row>
    <row r="812" spans="1:30" ht="15.75">
      <c r="A812" s="284" t="s">
        <v>3637</v>
      </c>
      <c r="B812" s="3"/>
      <c r="C812" s="3"/>
      <c r="D812" s="32">
        <f t="shared" si="24"/>
        <v>245.99999999999997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620">
        <v>51</v>
      </c>
      <c r="Y812" s="620">
        <v>0</v>
      </c>
      <c r="Z812" s="621"/>
      <c r="AA812" s="617"/>
      <c r="AB812" s="618"/>
      <c r="AC812" s="619"/>
      <c r="AD812" s="617"/>
    </row>
    <row r="813" spans="1:30" ht="15.75">
      <c r="A813" s="284" t="s">
        <v>3638</v>
      </c>
      <c r="B813" s="3"/>
      <c r="C813" s="3"/>
      <c r="D813" s="32">
        <f t="shared" si="24"/>
        <v>296.60000000000002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620">
        <v>43.5</v>
      </c>
      <c r="Y813" s="620">
        <v>1.5</v>
      </c>
      <c r="Z813" s="621"/>
      <c r="AA813" s="617"/>
      <c r="AB813" s="618"/>
      <c r="AC813" s="619"/>
      <c r="AD813" s="617"/>
    </row>
    <row r="814" spans="1:30" ht="15.75">
      <c r="A814" s="285" t="s">
        <v>31</v>
      </c>
      <c r="B814" s="3"/>
      <c r="C814" s="3"/>
      <c r="D814" s="32">
        <f t="shared" si="24"/>
        <v>364.5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620">
        <v>63</v>
      </c>
      <c r="Y814" s="620">
        <v>0</v>
      </c>
      <c r="Z814" s="616"/>
      <c r="AA814" s="617"/>
      <c r="AB814" s="618"/>
      <c r="AC814" s="619"/>
      <c r="AD814" s="617"/>
    </row>
    <row r="815" spans="1:30" ht="15.75">
      <c r="A815" s="107" t="s">
        <v>2718</v>
      </c>
      <c r="B815" s="3"/>
      <c r="C815" s="3"/>
      <c r="D815" s="32">
        <f t="shared" si="24"/>
        <v>321.59999999999997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620">
        <v>4.5</v>
      </c>
      <c r="Y815" s="620">
        <v>0</v>
      </c>
      <c r="Z815" s="622"/>
      <c r="AA815" s="617"/>
      <c r="AB815" s="618"/>
      <c r="AC815" s="619"/>
      <c r="AD815" s="617"/>
    </row>
    <row r="816" spans="1:30" ht="15.75">
      <c r="A816" s="107" t="s">
        <v>694</v>
      </c>
      <c r="B816" s="3"/>
      <c r="C816" s="3"/>
      <c r="D816" s="32">
        <f t="shared" si="24"/>
        <v>182.8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620">
        <v>4.1999999999999993</v>
      </c>
      <c r="Y816" s="620">
        <v>0</v>
      </c>
      <c r="Z816" s="622"/>
      <c r="AA816" s="617"/>
      <c r="AB816" s="618"/>
      <c r="AC816" s="619"/>
      <c r="AD816" s="617"/>
    </row>
    <row r="817" spans="1:30" ht="15.75">
      <c r="A817" s="284" t="s">
        <v>3639</v>
      </c>
      <c r="B817" s="3"/>
      <c r="C817" s="3"/>
      <c r="D817" s="32">
        <f t="shared" si="24"/>
        <v>205.49999999999994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620">
        <v>4.1999999999999993</v>
      </c>
      <c r="Y817" s="620">
        <v>1.2</v>
      </c>
      <c r="Z817" s="621"/>
      <c r="AA817" s="617"/>
      <c r="AB817" s="618"/>
      <c r="AC817" s="619"/>
      <c r="AD817" s="617"/>
    </row>
    <row r="818" spans="1:30" ht="15.75">
      <c r="A818" s="107" t="s">
        <v>3679</v>
      </c>
      <c r="B818" s="3"/>
      <c r="C818" s="3"/>
      <c r="D818" s="32">
        <f t="shared" si="24"/>
        <v>382.2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620">
        <v>95.399999999999991</v>
      </c>
      <c r="Y818" s="620">
        <v>0</v>
      </c>
      <c r="Z818" s="622"/>
      <c r="AA818" s="617"/>
      <c r="AB818" s="618"/>
      <c r="AC818" s="619"/>
      <c r="AD818" s="617"/>
    </row>
    <row r="819" spans="1:30" ht="15.75">
      <c r="A819" s="107" t="s">
        <v>686</v>
      </c>
      <c r="B819" s="3"/>
      <c r="C819" s="3"/>
      <c r="D819" s="32">
        <f t="shared" si="24"/>
        <v>309.7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620">
        <v>4.1999999999999993</v>
      </c>
      <c r="Y819" s="620">
        <v>0</v>
      </c>
      <c r="Z819" s="622"/>
      <c r="AA819" s="617"/>
      <c r="AB819" s="618"/>
      <c r="AC819" s="619"/>
      <c r="AD819" s="617"/>
    </row>
    <row r="820" spans="1:30" ht="15.75">
      <c r="A820" s="285" t="s">
        <v>33</v>
      </c>
      <c r="B820" s="3"/>
      <c r="C820" s="3"/>
      <c r="D820" s="32">
        <f t="shared" si="24"/>
        <v>360.70000000000005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620">
        <v>75.599999999999994</v>
      </c>
      <c r="Y820" s="620">
        <v>0</v>
      </c>
      <c r="Z820" s="616"/>
      <c r="AA820" s="617"/>
      <c r="AB820" s="618"/>
      <c r="AC820" s="619"/>
      <c r="AD820" s="617"/>
    </row>
    <row r="821" spans="1:30" ht="15.75">
      <c r="A821" s="285" t="s">
        <v>37</v>
      </c>
      <c r="B821" s="3"/>
      <c r="C821" s="3"/>
      <c r="D821" s="32">
        <f t="shared" si="24"/>
        <v>206.4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620">
        <v>54.9</v>
      </c>
      <c r="Y821" s="620">
        <v>0</v>
      </c>
      <c r="Z821" s="616"/>
      <c r="AA821" s="617"/>
      <c r="AB821" s="618"/>
      <c r="AC821" s="619"/>
      <c r="AD821" s="617"/>
    </row>
    <row r="822" spans="1:30" ht="15.75">
      <c r="A822" s="284" t="s">
        <v>143</v>
      </c>
      <c r="B822" s="3"/>
      <c r="C822" s="3"/>
      <c r="D822" s="32">
        <f t="shared" si="24"/>
        <v>331.15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620">
        <v>80.75</v>
      </c>
      <c r="Y822" s="620">
        <v>0</v>
      </c>
      <c r="Z822" s="621"/>
      <c r="AA822" s="617"/>
      <c r="AB822" s="618"/>
      <c r="AC822" s="619"/>
      <c r="AD822" s="617"/>
    </row>
    <row r="823" spans="1:30" ht="15.75">
      <c r="A823" s="284" t="s">
        <v>3640</v>
      </c>
      <c r="B823" s="3"/>
      <c r="C823" s="3"/>
      <c r="D823" s="32">
        <f t="shared" si="24"/>
        <v>248.60000000000002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620">
        <v>0</v>
      </c>
      <c r="Y823" s="620">
        <v>0</v>
      </c>
      <c r="Z823" s="621"/>
      <c r="AA823" s="617"/>
      <c r="AB823" s="618"/>
      <c r="AC823" s="619"/>
      <c r="AD823" s="617"/>
    </row>
    <row r="824" spans="1:30" ht="15.75">
      <c r="A824" s="107" t="s">
        <v>2721</v>
      </c>
      <c r="B824" s="3"/>
      <c r="C824" s="3"/>
      <c r="D824" s="32">
        <f t="shared" si="24"/>
        <v>215.60000000000002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620">
        <v>7.5</v>
      </c>
      <c r="Y824" s="620">
        <v>1.1000000000000001</v>
      </c>
      <c r="Z824" s="622"/>
      <c r="AA824" s="617"/>
      <c r="AB824" s="618"/>
      <c r="AC824" s="619"/>
      <c r="AD824" s="617"/>
    </row>
    <row r="825" spans="1:30" ht="15.75">
      <c r="A825" s="106" t="s">
        <v>1351</v>
      </c>
      <c r="B825" s="3"/>
      <c r="C825" s="3"/>
      <c r="D825" s="32">
        <f t="shared" si="24"/>
        <v>345.30000000000007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620">
        <v>99.9</v>
      </c>
      <c r="Y825" s="620">
        <v>0</v>
      </c>
      <c r="Z825" s="502"/>
      <c r="AA825" s="617"/>
      <c r="AB825" s="618"/>
      <c r="AC825" s="619"/>
      <c r="AD825" s="617"/>
    </row>
    <row r="826" spans="1:30" ht="15.75">
      <c r="A826" s="107" t="s">
        <v>2722</v>
      </c>
      <c r="B826" s="3"/>
      <c r="C826" s="3"/>
      <c r="D826" s="32">
        <f t="shared" si="24"/>
        <v>273.7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620">
        <v>61.8</v>
      </c>
      <c r="Y826" s="620">
        <v>0</v>
      </c>
      <c r="Z826" s="622"/>
      <c r="AA826" s="617"/>
      <c r="AB826" s="618"/>
      <c r="AC826" s="619"/>
      <c r="AD826" s="617"/>
    </row>
    <row r="827" spans="1:30" ht="15.75">
      <c r="A827" s="284" t="s">
        <v>3641</v>
      </c>
      <c r="B827" s="3"/>
      <c r="C827" s="3"/>
      <c r="D827" s="32">
        <f t="shared" si="24"/>
        <v>206.80000000000004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620">
        <v>46.800000000000004</v>
      </c>
      <c r="Y827" s="620">
        <v>1.2</v>
      </c>
      <c r="Z827" s="621"/>
      <c r="AA827" s="617"/>
      <c r="AB827" s="618"/>
      <c r="AC827" s="619"/>
      <c r="AD827" s="617"/>
    </row>
    <row r="828" spans="1:30" ht="15.75">
      <c r="A828" s="107" t="s">
        <v>2727</v>
      </c>
      <c r="B828" s="3"/>
      <c r="C828" s="3"/>
      <c r="D828" s="32">
        <f t="shared" si="24"/>
        <v>234.4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620">
        <v>0</v>
      </c>
      <c r="Y828" s="620">
        <v>0</v>
      </c>
      <c r="Z828" s="622"/>
      <c r="AA828" s="617"/>
      <c r="AB828" s="618"/>
      <c r="AC828" s="619"/>
      <c r="AD828" s="617"/>
    </row>
    <row r="829" spans="1:30" ht="15.75">
      <c r="A829" s="285" t="s">
        <v>1671</v>
      </c>
      <c r="B829" s="3"/>
      <c r="C829" s="3"/>
      <c r="D829" s="32">
        <f t="shared" si="24"/>
        <v>307.2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620">
        <v>58.2</v>
      </c>
      <c r="Y829" s="620">
        <v>0</v>
      </c>
      <c r="Z829" s="616"/>
      <c r="AA829" s="617"/>
      <c r="AB829" s="618"/>
      <c r="AC829" s="619"/>
      <c r="AD829" s="617"/>
    </row>
    <row r="830" spans="1:30" ht="15.75">
      <c r="A830" s="107" t="s">
        <v>180</v>
      </c>
      <c r="B830" s="3"/>
      <c r="C830" s="3"/>
      <c r="D830" s="32">
        <f t="shared" si="24"/>
        <v>480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620">
        <v>59.1</v>
      </c>
      <c r="Y830" s="620">
        <v>0</v>
      </c>
      <c r="Z830" s="622"/>
      <c r="AA830" s="617"/>
      <c r="AB830" s="618"/>
      <c r="AC830" s="619"/>
      <c r="AD830" s="617"/>
    </row>
    <row r="831" spans="1:30" ht="15.75">
      <c r="A831" s="107" t="s">
        <v>2710</v>
      </c>
      <c r="B831" s="3"/>
      <c r="C831" s="3"/>
      <c r="D831" s="32">
        <f t="shared" si="24"/>
        <v>310.3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620">
        <v>54</v>
      </c>
      <c r="Y831" s="620">
        <v>0</v>
      </c>
      <c r="Z831" s="622"/>
      <c r="AA831" s="617"/>
      <c r="AB831" s="618"/>
      <c r="AC831" s="619"/>
      <c r="AD831" s="617"/>
    </row>
    <row r="832" spans="1:30" ht="15.75">
      <c r="A832" s="107" t="s">
        <v>2217</v>
      </c>
      <c r="B832" s="3"/>
      <c r="C832" s="3"/>
      <c r="D832" s="32">
        <f t="shared" si="24"/>
        <v>370.3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620">
        <v>3.3000000000000003</v>
      </c>
      <c r="Y832" s="620">
        <v>0</v>
      </c>
      <c r="Z832" s="622"/>
      <c r="AA832" s="617"/>
      <c r="AB832" s="618"/>
      <c r="AC832" s="619"/>
      <c r="AD832" s="617"/>
    </row>
    <row r="833" spans="1:30" ht="15.75">
      <c r="A833" s="107" t="s">
        <v>2729</v>
      </c>
      <c r="B833" s="3"/>
      <c r="C833" s="3"/>
      <c r="D833" s="32">
        <f t="shared" ref="D833:D840" si="25">SUM(E833:DZ833)</f>
        <v>341.80000000000007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620">
        <v>72.8</v>
      </c>
      <c r="Y833" s="620">
        <v>0</v>
      </c>
      <c r="Z833" s="622"/>
      <c r="AA833" s="617"/>
      <c r="AB833" s="618"/>
      <c r="AC833" s="619"/>
      <c r="AD833" s="617"/>
    </row>
    <row r="834" spans="1:30" ht="15.75">
      <c r="A834" s="107" t="s">
        <v>155</v>
      </c>
      <c r="B834" s="3"/>
      <c r="C834" s="3"/>
      <c r="D834" s="32">
        <f t="shared" si="25"/>
        <v>394.49999999999994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620">
        <v>57.9</v>
      </c>
      <c r="Y834" s="620">
        <v>0</v>
      </c>
      <c r="Z834" s="622"/>
      <c r="AA834" s="617"/>
      <c r="AB834" s="618"/>
      <c r="AC834" s="619"/>
      <c r="AD834" s="617"/>
    </row>
    <row r="835" spans="1:30" ht="15.75">
      <c r="A835" s="284" t="s">
        <v>3642</v>
      </c>
      <c r="B835" s="3"/>
      <c r="C835" s="3"/>
      <c r="D835" s="32">
        <f t="shared" si="25"/>
        <v>244.3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620">
        <v>22.7</v>
      </c>
      <c r="Y835" s="620">
        <v>0</v>
      </c>
      <c r="Z835" s="621"/>
      <c r="AA835" s="617"/>
      <c r="AB835" s="618"/>
      <c r="AC835" s="619"/>
      <c r="AD835" s="617"/>
    </row>
    <row r="836" spans="1:30" ht="15.75">
      <c r="A836" s="107" t="s">
        <v>2730</v>
      </c>
      <c r="B836" s="3"/>
      <c r="C836" s="3"/>
      <c r="D836" s="32">
        <f t="shared" si="25"/>
        <v>306.50000000000006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620">
        <v>21.1</v>
      </c>
      <c r="Y836" s="620">
        <v>0</v>
      </c>
      <c r="Z836" s="622"/>
      <c r="AA836" s="617"/>
      <c r="AB836" s="618"/>
      <c r="AC836" s="619"/>
      <c r="AD836" s="617"/>
    </row>
    <row r="837" spans="1:30" ht="15.75">
      <c r="A837" s="107" t="s">
        <v>2728</v>
      </c>
      <c r="B837" s="3"/>
      <c r="C837" s="3"/>
      <c r="D837" s="32">
        <f t="shared" si="25"/>
        <v>266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620">
        <v>91.8</v>
      </c>
      <c r="Y837" s="620">
        <v>0</v>
      </c>
      <c r="Z837" s="622"/>
      <c r="AA837" s="617"/>
      <c r="AB837" s="618"/>
      <c r="AC837" s="619"/>
      <c r="AD837" s="617"/>
    </row>
    <row r="838" spans="1:30" ht="15.75">
      <c r="A838" s="107" t="s">
        <v>2709</v>
      </c>
      <c r="B838" s="3"/>
      <c r="C838" s="3"/>
      <c r="D838" s="32">
        <f t="shared" si="25"/>
        <v>373.3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620">
        <v>57.3</v>
      </c>
      <c r="Y838" s="620">
        <v>1.1000000000000001</v>
      </c>
      <c r="Z838" s="622"/>
      <c r="AA838" s="617"/>
      <c r="AB838" s="618"/>
      <c r="AC838" s="619"/>
      <c r="AD838" s="617"/>
    </row>
    <row r="839" spans="1:30" ht="15.75">
      <c r="A839" s="107" t="s">
        <v>658</v>
      </c>
      <c r="B839" s="3"/>
      <c r="C839" s="3"/>
      <c r="D839" s="32">
        <f t="shared" si="25"/>
        <v>166.70000000000002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620">
        <v>54</v>
      </c>
      <c r="Y839" s="620">
        <v>0</v>
      </c>
      <c r="Z839" s="622"/>
      <c r="AA839" s="617"/>
      <c r="AB839" s="618"/>
      <c r="AC839" s="619"/>
      <c r="AD839" s="617"/>
    </row>
    <row r="840" spans="1:30" ht="15.75">
      <c r="A840" s="285" t="s">
        <v>1655</v>
      </c>
      <c r="B840" s="3"/>
      <c r="C840" s="3"/>
      <c r="D840" s="32">
        <f t="shared" si="25"/>
        <v>431.79999999999995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620">
        <v>75.400000000000006</v>
      </c>
      <c r="Y840" s="620">
        <v>0</v>
      </c>
      <c r="Z840" s="616"/>
      <c r="AA840" s="617"/>
      <c r="AB840" s="618"/>
      <c r="AC840" s="619"/>
      <c r="AD840" s="617"/>
    </row>
    <row r="841" spans="1:30" ht="15.75">
      <c r="D841" s="32"/>
      <c r="F841" s="158"/>
      <c r="G841" s="158"/>
      <c r="H841" s="158"/>
      <c r="I841" s="158"/>
      <c r="J841" s="158"/>
    </row>
    <row r="842" spans="1:30" ht="15.75">
      <c r="D842" s="32"/>
      <c r="F842" s="158"/>
      <c r="G842" s="158"/>
      <c r="H842" s="158"/>
      <c r="I842" s="158"/>
      <c r="J842" s="158"/>
    </row>
    <row r="843" spans="1:30" ht="15.75">
      <c r="D843" s="32"/>
      <c r="F843" s="158"/>
      <c r="G843" s="158"/>
      <c r="H843" s="158"/>
      <c r="I843" s="158"/>
      <c r="J843" s="158"/>
    </row>
    <row r="844" spans="1:30" s="30" customFormat="1" ht="20.25">
      <c r="A844" s="30" t="s">
        <v>173</v>
      </c>
      <c r="B844"/>
      <c r="C844"/>
      <c r="D844" s="31" t="s">
        <v>40</v>
      </c>
      <c r="E844" s="102" t="s">
        <v>4354</v>
      </c>
      <c r="F844" s="102" t="s">
        <v>4823</v>
      </c>
      <c r="G844" s="102" t="s">
        <v>4821</v>
      </c>
      <c r="H844" s="102" t="s">
        <v>4822</v>
      </c>
      <c r="I844" s="61"/>
      <c r="J844"/>
    </row>
    <row r="845" spans="1:30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0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0" ht="15.75">
      <c r="A847" s="284" t="s">
        <v>3614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0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3615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3616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3617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3618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3619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3620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3649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3621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3622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3623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3624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3625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3626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3627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3628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3629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3630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3631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3632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3633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3634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3635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3636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3637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3638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3639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3679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3640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3641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3642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12"/>
      <c r="O985" s="612"/>
      <c r="P985" s="612"/>
      <c r="Q985" s="612"/>
      <c r="R985" s="612"/>
      <c r="S985" s="612"/>
      <c r="T985" s="612"/>
      <c r="U985" s="612"/>
      <c r="V985" s="612"/>
      <c r="W985" s="612"/>
      <c r="X985" s="612"/>
      <c r="Y985" s="612"/>
      <c r="Z985" s="612"/>
      <c r="AA985" s="612"/>
      <c r="AB985" s="612"/>
      <c r="AC985" s="612"/>
      <c r="AD985" s="612"/>
      <c r="AE985" s="612"/>
      <c r="AF985" s="612"/>
      <c r="AG985" s="612"/>
      <c r="AH985" s="612"/>
      <c r="AI985" s="612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3"/>
      <c r="I986" s="107"/>
      <c r="J986" s="50"/>
      <c r="K986" s="456"/>
      <c r="L986" s="107"/>
      <c r="N986" s="612"/>
      <c r="O986" s="612"/>
      <c r="P986" s="612"/>
      <c r="Q986" s="612"/>
      <c r="R986" s="612"/>
      <c r="S986" s="612"/>
      <c r="T986" s="612"/>
      <c r="U986" s="612"/>
      <c r="V986" s="612"/>
      <c r="W986" s="612"/>
      <c r="X986" s="612"/>
      <c r="Y986" s="612"/>
      <c r="Z986" s="612"/>
      <c r="AA986" s="612"/>
      <c r="AB986" s="612"/>
      <c r="AC986" s="612"/>
      <c r="AD986" s="612"/>
      <c r="AE986" s="612"/>
      <c r="AF986" s="612"/>
      <c r="AG986" s="612"/>
      <c r="AH986" s="612"/>
      <c r="AI986" s="612"/>
      <c r="AJ986" s="49"/>
    </row>
    <row r="987" spans="1:36" ht="15.75">
      <c r="A987" s="284" t="s">
        <v>3614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12"/>
      <c r="O987" s="612"/>
      <c r="P987" s="612"/>
      <c r="Q987" s="612"/>
      <c r="R987" s="612"/>
      <c r="S987" s="612"/>
      <c r="T987" s="612"/>
      <c r="U987" s="612"/>
      <c r="V987" s="612"/>
      <c r="W987" s="612"/>
      <c r="X987" s="612"/>
      <c r="Y987" s="612"/>
      <c r="Z987" s="612"/>
      <c r="AA987" s="612"/>
      <c r="AB987" s="612"/>
      <c r="AC987" s="612"/>
      <c r="AD987" s="612"/>
      <c r="AE987" s="612"/>
      <c r="AF987" s="612"/>
      <c r="AG987" s="612"/>
      <c r="AH987" s="612"/>
      <c r="AI987" s="612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3"/>
      <c r="I988" s="614"/>
      <c r="J988" s="50"/>
      <c r="K988" s="456"/>
      <c r="L988" s="107"/>
      <c r="N988" s="612"/>
      <c r="O988" s="612"/>
      <c r="P988" s="612"/>
      <c r="Q988" s="612"/>
      <c r="R988" s="612"/>
      <c r="S988" s="612"/>
      <c r="T988" s="612"/>
      <c r="U988" s="612"/>
      <c r="V988" s="612"/>
      <c r="W988" s="612"/>
      <c r="X988" s="612"/>
      <c r="Y988" s="612"/>
      <c r="Z988" s="612"/>
      <c r="AA988" s="612"/>
      <c r="AB988" s="612"/>
      <c r="AC988" s="612"/>
      <c r="AD988" s="612"/>
      <c r="AE988" s="612"/>
      <c r="AF988" s="612"/>
      <c r="AG988" s="612"/>
      <c r="AH988" s="612"/>
      <c r="AI988" s="612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12"/>
      <c r="O989" s="612"/>
      <c r="P989" s="612"/>
      <c r="Q989" s="612"/>
      <c r="R989" s="612"/>
      <c r="S989" s="612"/>
      <c r="T989" s="612"/>
      <c r="U989" s="612"/>
      <c r="V989" s="612"/>
      <c r="W989" s="612"/>
      <c r="X989" s="612"/>
      <c r="Y989" s="612"/>
      <c r="Z989" s="612"/>
      <c r="AA989" s="612"/>
      <c r="AB989" s="612"/>
      <c r="AC989" s="612"/>
      <c r="AD989" s="612"/>
      <c r="AE989" s="612"/>
      <c r="AF989" s="612"/>
      <c r="AG989" s="612"/>
      <c r="AH989" s="612"/>
      <c r="AI989" s="612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12"/>
      <c r="O990" s="612"/>
      <c r="P990" s="612"/>
      <c r="Q990" s="612"/>
      <c r="R990" s="612"/>
      <c r="S990" s="612"/>
      <c r="T990" s="612"/>
      <c r="U990" s="612"/>
      <c r="V990" s="612"/>
      <c r="W990" s="612"/>
      <c r="X990" s="612"/>
      <c r="Y990" s="612"/>
      <c r="Z990" s="612"/>
      <c r="AA990" s="612"/>
      <c r="AB990" s="612"/>
      <c r="AC990" s="612"/>
      <c r="AD990" s="612"/>
      <c r="AE990" s="612"/>
      <c r="AF990" s="612"/>
      <c r="AG990" s="612"/>
      <c r="AH990" s="612"/>
      <c r="AI990" s="612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12"/>
      <c r="O991" s="612"/>
      <c r="P991" s="612"/>
      <c r="Q991" s="612"/>
      <c r="R991" s="612"/>
      <c r="S991" s="612"/>
      <c r="T991" s="612"/>
      <c r="U991" s="612"/>
      <c r="V991" s="612"/>
      <c r="W991" s="612"/>
      <c r="X991" s="612"/>
      <c r="Y991" s="612"/>
      <c r="Z991" s="612"/>
      <c r="AA991" s="612"/>
      <c r="AB991" s="612"/>
      <c r="AC991" s="612"/>
      <c r="AD991" s="612"/>
      <c r="AE991" s="612"/>
      <c r="AF991" s="612"/>
      <c r="AG991" s="612"/>
      <c r="AH991" s="612"/>
      <c r="AI991" s="612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12"/>
      <c r="O992" s="612"/>
      <c r="P992" s="612"/>
      <c r="Q992" s="612"/>
      <c r="R992" s="612"/>
      <c r="S992" s="612"/>
      <c r="T992" s="612"/>
      <c r="U992" s="612"/>
      <c r="V992" s="612"/>
      <c r="W992" s="612"/>
      <c r="X992" s="612"/>
      <c r="Y992" s="612"/>
      <c r="Z992" s="612"/>
      <c r="AA992" s="612"/>
      <c r="AB992" s="612"/>
      <c r="AC992" s="612"/>
      <c r="AD992" s="612"/>
      <c r="AE992" s="612"/>
      <c r="AF992" s="612"/>
      <c r="AG992" s="612"/>
      <c r="AH992" s="612"/>
      <c r="AI992" s="612"/>
      <c r="AJ992" s="49"/>
    </row>
    <row r="993" spans="1:36" ht="15.75">
      <c r="A993" s="284" t="s">
        <v>3615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12"/>
      <c r="O993" s="612"/>
      <c r="P993" s="612"/>
      <c r="Q993" s="612"/>
      <c r="R993" s="612"/>
      <c r="S993" s="612"/>
      <c r="T993" s="612"/>
      <c r="U993" s="612"/>
      <c r="V993" s="612"/>
      <c r="W993" s="612"/>
      <c r="X993" s="612"/>
      <c r="Y993" s="612"/>
      <c r="Z993" s="612"/>
      <c r="AA993" s="612"/>
      <c r="AB993" s="612"/>
      <c r="AC993" s="612"/>
      <c r="AD993" s="612"/>
      <c r="AE993" s="612"/>
      <c r="AF993" s="612"/>
      <c r="AG993" s="612"/>
      <c r="AH993" s="612"/>
      <c r="AI993" s="612"/>
      <c r="AJ993" s="49"/>
    </row>
    <row r="994" spans="1:36" ht="15.75">
      <c r="A994" s="107" t="s">
        <v>2717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12"/>
      <c r="O994" s="612"/>
      <c r="P994" s="612"/>
      <c r="Q994" s="612"/>
      <c r="R994" s="612"/>
      <c r="S994" s="612"/>
      <c r="T994" s="612"/>
      <c r="U994" s="612"/>
      <c r="V994" s="612"/>
      <c r="W994" s="612"/>
      <c r="X994" s="612"/>
      <c r="Y994" s="612"/>
      <c r="Z994" s="612"/>
      <c r="AA994" s="612"/>
      <c r="AB994" s="612"/>
      <c r="AC994" s="612"/>
      <c r="AD994" s="612"/>
      <c r="AE994" s="612"/>
      <c r="AF994" s="612"/>
      <c r="AG994" s="612"/>
      <c r="AH994" s="612"/>
      <c r="AI994" s="612"/>
      <c r="AJ994" s="49"/>
    </row>
    <row r="995" spans="1:36" ht="15.75">
      <c r="A995" s="107" t="s">
        <v>3616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12"/>
      <c r="O995" s="612"/>
      <c r="P995" s="612"/>
      <c r="Q995" s="612"/>
      <c r="R995" s="612"/>
      <c r="S995" s="612"/>
      <c r="T995" s="612"/>
      <c r="U995" s="612"/>
      <c r="V995" s="612"/>
      <c r="W995" s="612"/>
      <c r="X995" s="612"/>
      <c r="Y995" s="612"/>
      <c r="Z995" s="612"/>
      <c r="AA995" s="612"/>
      <c r="AB995" s="612"/>
      <c r="AC995" s="612"/>
      <c r="AD995" s="612"/>
      <c r="AE995" s="612"/>
      <c r="AF995" s="612"/>
      <c r="AG995" s="612"/>
      <c r="AH995" s="612"/>
      <c r="AI995" s="612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3"/>
      <c r="I996" s="107"/>
      <c r="J996" s="50"/>
      <c r="K996" s="456"/>
      <c r="L996" s="107"/>
      <c r="N996" s="612"/>
      <c r="O996" s="612"/>
      <c r="P996" s="612"/>
      <c r="Q996" s="612"/>
      <c r="R996" s="612"/>
      <c r="S996" s="612"/>
      <c r="T996" s="612"/>
      <c r="U996" s="612"/>
      <c r="V996" s="612"/>
      <c r="W996" s="612"/>
      <c r="X996" s="612"/>
      <c r="Y996" s="612"/>
      <c r="Z996" s="612"/>
      <c r="AA996" s="612"/>
      <c r="AB996" s="612"/>
      <c r="AC996" s="612"/>
      <c r="AD996" s="612"/>
      <c r="AE996" s="612"/>
      <c r="AF996" s="612"/>
      <c r="AG996" s="612"/>
      <c r="AH996" s="612"/>
      <c r="AI996" s="612"/>
      <c r="AJ996" s="49"/>
    </row>
    <row r="997" spans="1:36" ht="15.75">
      <c r="A997" s="107" t="s">
        <v>2848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12"/>
      <c r="O997" s="612"/>
      <c r="P997" s="612"/>
      <c r="Q997" s="612"/>
      <c r="R997" s="612"/>
      <c r="S997" s="612"/>
      <c r="T997" s="612"/>
      <c r="U997" s="612"/>
      <c r="V997" s="612"/>
      <c r="W997" s="612"/>
      <c r="X997" s="612"/>
      <c r="Y997" s="612"/>
      <c r="Z997" s="612"/>
      <c r="AA997" s="612"/>
      <c r="AB997" s="612"/>
      <c r="AC997" s="612"/>
      <c r="AD997" s="612"/>
      <c r="AE997" s="612"/>
      <c r="AF997" s="612"/>
      <c r="AG997" s="612"/>
      <c r="AH997" s="612"/>
      <c r="AI997" s="612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12"/>
      <c r="O998" s="612"/>
      <c r="P998" s="612"/>
      <c r="Q998" s="612"/>
      <c r="R998" s="612"/>
      <c r="S998" s="612"/>
      <c r="T998" s="612"/>
      <c r="U998" s="612"/>
      <c r="V998" s="612"/>
      <c r="W998" s="612"/>
      <c r="X998" s="612"/>
      <c r="Y998" s="612"/>
      <c r="Z998" s="612"/>
      <c r="AA998" s="612"/>
      <c r="AB998" s="612"/>
      <c r="AC998" s="612"/>
      <c r="AD998" s="612"/>
      <c r="AE998" s="612"/>
      <c r="AF998" s="612"/>
      <c r="AG998" s="612"/>
      <c r="AH998" s="612"/>
      <c r="AI998" s="612"/>
      <c r="AJ998" s="49"/>
    </row>
    <row r="999" spans="1:36" ht="15.75">
      <c r="A999" s="107" t="s">
        <v>2707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12"/>
      <c r="O999" s="612"/>
      <c r="P999" s="612"/>
      <c r="Q999" s="612"/>
      <c r="R999" s="612"/>
      <c r="S999" s="612"/>
      <c r="T999" s="612"/>
      <c r="U999" s="612"/>
      <c r="V999" s="612"/>
      <c r="W999" s="612"/>
      <c r="X999" s="612"/>
      <c r="Y999" s="612"/>
      <c r="Z999" s="612"/>
      <c r="AA999" s="612"/>
      <c r="AB999" s="612"/>
      <c r="AC999" s="612"/>
      <c r="AD999" s="612"/>
      <c r="AE999" s="612"/>
      <c r="AF999" s="612"/>
      <c r="AG999" s="612"/>
      <c r="AH999" s="612"/>
      <c r="AI999" s="612"/>
      <c r="AJ999" s="49"/>
    </row>
    <row r="1000" spans="1:36" ht="15.75">
      <c r="A1000" s="284" t="s">
        <v>3617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12"/>
      <c r="O1000" s="612"/>
      <c r="P1000" s="612"/>
      <c r="Q1000" s="612"/>
      <c r="R1000" s="612"/>
      <c r="S1000" s="612"/>
      <c r="T1000" s="612"/>
      <c r="U1000" s="612"/>
      <c r="V1000" s="612"/>
      <c r="W1000" s="612"/>
      <c r="X1000" s="612"/>
      <c r="Y1000" s="612"/>
      <c r="Z1000" s="612"/>
      <c r="AA1000" s="612"/>
      <c r="AB1000" s="612"/>
      <c r="AC1000" s="612"/>
      <c r="AD1000" s="612"/>
      <c r="AE1000" s="612"/>
      <c r="AF1000" s="612"/>
      <c r="AG1000" s="612"/>
      <c r="AH1000" s="612"/>
      <c r="AI1000" s="612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12"/>
      <c r="O1001" s="612"/>
      <c r="P1001" s="612"/>
      <c r="Q1001" s="612"/>
      <c r="R1001" s="612"/>
      <c r="S1001" s="612"/>
      <c r="T1001" s="612"/>
      <c r="U1001" s="612"/>
      <c r="V1001" s="612"/>
      <c r="W1001" s="612"/>
      <c r="X1001" s="612"/>
      <c r="Y1001" s="612"/>
      <c r="Z1001" s="612"/>
      <c r="AA1001" s="612"/>
      <c r="AB1001" s="612"/>
      <c r="AC1001" s="612"/>
      <c r="AD1001" s="612"/>
      <c r="AE1001" s="612"/>
      <c r="AF1001" s="612"/>
      <c r="AG1001" s="612"/>
      <c r="AH1001" s="612"/>
      <c r="AI1001" s="612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12"/>
      <c r="O1002" s="612"/>
      <c r="P1002" s="612"/>
      <c r="Q1002" s="612"/>
      <c r="R1002" s="612"/>
      <c r="S1002" s="612"/>
      <c r="T1002" s="612"/>
      <c r="U1002" s="612"/>
      <c r="V1002" s="612"/>
      <c r="W1002" s="612"/>
      <c r="X1002" s="612"/>
      <c r="Y1002" s="612"/>
      <c r="Z1002" s="612"/>
      <c r="AA1002" s="612"/>
      <c r="AB1002" s="612"/>
      <c r="AC1002" s="612"/>
      <c r="AD1002" s="612"/>
      <c r="AE1002" s="612"/>
      <c r="AF1002" s="612"/>
      <c r="AG1002" s="612"/>
      <c r="AH1002" s="612"/>
      <c r="AI1002" s="612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12"/>
      <c r="O1003" s="612"/>
      <c r="P1003" s="612"/>
      <c r="Q1003" s="612"/>
      <c r="R1003" s="612"/>
      <c r="S1003" s="612"/>
      <c r="T1003" s="612"/>
      <c r="U1003" s="612"/>
      <c r="V1003" s="612"/>
      <c r="W1003" s="612"/>
      <c r="X1003" s="612"/>
      <c r="Y1003" s="612"/>
      <c r="Z1003" s="612"/>
      <c r="AA1003" s="612"/>
      <c r="AB1003" s="612"/>
      <c r="AC1003" s="612"/>
      <c r="AD1003" s="612"/>
      <c r="AE1003" s="612"/>
      <c r="AF1003" s="612"/>
      <c r="AG1003" s="612"/>
      <c r="AH1003" s="612"/>
      <c r="AI1003" s="612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12"/>
      <c r="O1004" s="612"/>
      <c r="P1004" s="612"/>
      <c r="Q1004" s="612"/>
      <c r="R1004" s="612"/>
      <c r="S1004" s="612"/>
      <c r="T1004" s="612"/>
      <c r="U1004" s="612"/>
      <c r="V1004" s="612"/>
      <c r="W1004" s="612"/>
      <c r="X1004" s="612"/>
      <c r="Y1004" s="612"/>
      <c r="Z1004" s="612"/>
      <c r="AA1004" s="612"/>
      <c r="AB1004" s="612"/>
      <c r="AC1004" s="612"/>
      <c r="AD1004" s="612"/>
      <c r="AE1004" s="612"/>
      <c r="AF1004" s="612"/>
      <c r="AG1004" s="612"/>
      <c r="AH1004" s="612"/>
      <c r="AI1004" s="612"/>
      <c r="AJ1004" s="49"/>
    </row>
    <row r="1005" spans="1:36" ht="15.75">
      <c r="A1005" s="284" t="s">
        <v>3618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12"/>
      <c r="O1005" s="612"/>
      <c r="P1005" s="612"/>
      <c r="Q1005" s="612"/>
      <c r="R1005" s="612"/>
      <c r="S1005" s="612"/>
      <c r="T1005" s="612"/>
      <c r="U1005" s="612"/>
      <c r="V1005" s="612"/>
      <c r="W1005" s="612"/>
      <c r="X1005" s="612"/>
      <c r="Y1005" s="612"/>
      <c r="Z1005" s="612"/>
      <c r="AA1005" s="612"/>
      <c r="AB1005" s="612"/>
      <c r="AC1005" s="612"/>
      <c r="AD1005" s="612"/>
      <c r="AE1005" s="612"/>
      <c r="AF1005" s="612"/>
      <c r="AG1005" s="612"/>
      <c r="AH1005" s="612"/>
      <c r="AI1005" s="612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12"/>
      <c r="O1006" s="612"/>
      <c r="P1006" s="612"/>
      <c r="Q1006" s="612"/>
      <c r="R1006" s="612"/>
      <c r="S1006" s="612"/>
      <c r="T1006" s="612"/>
      <c r="U1006" s="612"/>
      <c r="V1006" s="612"/>
      <c r="W1006" s="612"/>
      <c r="X1006" s="612"/>
      <c r="Y1006" s="612"/>
      <c r="Z1006" s="612"/>
      <c r="AA1006" s="612"/>
      <c r="AB1006" s="612"/>
      <c r="AC1006" s="612"/>
      <c r="AD1006" s="612"/>
      <c r="AE1006" s="612"/>
      <c r="AF1006" s="612"/>
      <c r="AG1006" s="612"/>
      <c r="AH1006" s="612"/>
      <c r="AI1006" s="612"/>
      <c r="AJ1006" s="49"/>
    </row>
    <row r="1007" spans="1:36" ht="15.75">
      <c r="A1007" s="284" t="s">
        <v>3619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12"/>
      <c r="O1007" s="612"/>
      <c r="P1007" s="612"/>
      <c r="Q1007" s="612"/>
      <c r="R1007" s="612"/>
      <c r="S1007" s="612"/>
      <c r="T1007" s="612"/>
      <c r="U1007" s="612"/>
      <c r="V1007" s="612"/>
      <c r="W1007" s="612"/>
      <c r="X1007" s="612"/>
      <c r="Y1007" s="612"/>
      <c r="Z1007" s="612"/>
      <c r="AA1007" s="612"/>
      <c r="AB1007" s="612"/>
      <c r="AC1007" s="612"/>
      <c r="AD1007" s="612"/>
      <c r="AE1007" s="612"/>
      <c r="AF1007" s="612"/>
      <c r="AG1007" s="612"/>
      <c r="AH1007" s="612"/>
      <c r="AI1007" s="612"/>
      <c r="AJ1007" s="49"/>
    </row>
    <row r="1008" spans="1:36" ht="15.75">
      <c r="A1008" s="107" t="s">
        <v>2720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12"/>
      <c r="O1008" s="612"/>
      <c r="P1008" s="612"/>
      <c r="Q1008" s="612"/>
      <c r="R1008" s="612"/>
      <c r="S1008" s="612"/>
      <c r="T1008" s="612"/>
      <c r="U1008" s="612"/>
      <c r="V1008" s="612"/>
      <c r="W1008" s="612"/>
      <c r="X1008" s="612"/>
      <c r="Y1008" s="612"/>
      <c r="Z1008" s="612"/>
      <c r="AA1008" s="612"/>
      <c r="AB1008" s="612"/>
      <c r="AC1008" s="612"/>
      <c r="AD1008" s="612"/>
      <c r="AE1008" s="612"/>
      <c r="AF1008" s="612"/>
      <c r="AG1008" s="612"/>
      <c r="AH1008" s="612"/>
      <c r="AI1008" s="612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12"/>
      <c r="O1009" s="612"/>
      <c r="P1009" s="612"/>
      <c r="Q1009" s="612"/>
      <c r="R1009" s="612"/>
      <c r="S1009" s="612"/>
      <c r="T1009" s="612"/>
      <c r="U1009" s="612"/>
      <c r="V1009" s="612"/>
      <c r="W1009" s="612"/>
      <c r="X1009" s="612"/>
      <c r="Y1009" s="612"/>
      <c r="Z1009" s="612"/>
      <c r="AA1009" s="612"/>
      <c r="AB1009" s="612"/>
      <c r="AC1009" s="612"/>
      <c r="AD1009" s="612"/>
      <c r="AE1009" s="612"/>
      <c r="AF1009" s="612"/>
      <c r="AG1009" s="612"/>
      <c r="AH1009" s="612"/>
      <c r="AI1009" s="612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12"/>
      <c r="O1010" s="612"/>
      <c r="P1010" s="612"/>
      <c r="Q1010" s="612"/>
      <c r="R1010" s="612"/>
      <c r="S1010" s="612"/>
      <c r="T1010" s="612"/>
      <c r="U1010" s="612"/>
      <c r="V1010" s="612"/>
      <c r="W1010" s="612"/>
      <c r="X1010" s="612"/>
      <c r="Y1010" s="612"/>
      <c r="Z1010" s="612"/>
      <c r="AA1010" s="612"/>
      <c r="AB1010" s="612"/>
      <c r="AC1010" s="612"/>
      <c r="AD1010" s="612"/>
      <c r="AE1010" s="612"/>
      <c r="AF1010" s="612"/>
      <c r="AG1010" s="612"/>
      <c r="AH1010" s="612"/>
      <c r="AI1010" s="612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12"/>
      <c r="O1011" s="612"/>
      <c r="P1011" s="612"/>
      <c r="Q1011" s="612"/>
      <c r="R1011" s="612"/>
      <c r="S1011" s="612"/>
      <c r="T1011" s="612"/>
      <c r="U1011" s="612"/>
      <c r="V1011" s="612"/>
      <c r="W1011" s="612"/>
      <c r="X1011" s="612"/>
      <c r="Y1011" s="612"/>
      <c r="Z1011" s="612"/>
      <c r="AA1011" s="612"/>
      <c r="AB1011" s="612"/>
      <c r="AC1011" s="612"/>
      <c r="AD1011" s="612"/>
      <c r="AE1011" s="612"/>
      <c r="AF1011" s="612"/>
      <c r="AG1011" s="612"/>
      <c r="AH1011" s="612"/>
      <c r="AI1011" s="612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12"/>
      <c r="O1012" s="612"/>
      <c r="P1012" s="612"/>
      <c r="Q1012" s="612"/>
      <c r="R1012" s="612"/>
      <c r="S1012" s="612"/>
      <c r="T1012" s="612"/>
      <c r="U1012" s="612"/>
      <c r="V1012" s="612"/>
      <c r="W1012" s="612"/>
      <c r="X1012" s="612"/>
      <c r="Y1012" s="612"/>
      <c r="Z1012" s="612"/>
      <c r="AA1012" s="612"/>
      <c r="AB1012" s="612"/>
      <c r="AC1012" s="612"/>
      <c r="AD1012" s="612"/>
      <c r="AE1012" s="612"/>
      <c r="AF1012" s="612"/>
      <c r="AG1012" s="612"/>
      <c r="AH1012" s="612"/>
      <c r="AI1012" s="612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3"/>
      <c r="I1013" s="107"/>
      <c r="J1013" s="50"/>
      <c r="K1013" s="456"/>
      <c r="L1013" s="107"/>
      <c r="N1013" s="612"/>
      <c r="O1013" s="612"/>
      <c r="P1013" s="612"/>
      <c r="Q1013" s="612"/>
      <c r="R1013" s="612"/>
      <c r="S1013" s="612"/>
      <c r="T1013" s="612"/>
      <c r="U1013" s="612"/>
      <c r="V1013" s="612"/>
      <c r="W1013" s="612"/>
      <c r="X1013" s="612"/>
      <c r="Y1013" s="612"/>
      <c r="Z1013" s="612"/>
      <c r="AA1013" s="612"/>
      <c r="AB1013" s="612"/>
      <c r="AC1013" s="612"/>
      <c r="AD1013" s="612"/>
      <c r="AE1013" s="612"/>
      <c r="AF1013" s="612"/>
      <c r="AG1013" s="612"/>
      <c r="AH1013" s="612"/>
      <c r="AI1013" s="612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12"/>
      <c r="O1014" s="612"/>
      <c r="P1014" s="612"/>
      <c r="Q1014" s="612"/>
      <c r="R1014" s="612"/>
      <c r="S1014" s="612"/>
      <c r="T1014" s="612"/>
      <c r="U1014" s="612"/>
      <c r="V1014" s="612"/>
      <c r="W1014" s="612"/>
      <c r="X1014" s="612"/>
      <c r="Y1014" s="612"/>
      <c r="Z1014" s="612"/>
      <c r="AA1014" s="612"/>
      <c r="AB1014" s="612"/>
      <c r="AC1014" s="612"/>
      <c r="AD1014" s="612"/>
      <c r="AE1014" s="612"/>
      <c r="AF1014" s="612"/>
      <c r="AG1014" s="612"/>
      <c r="AH1014" s="612"/>
      <c r="AI1014" s="612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12"/>
      <c r="O1015" s="612"/>
      <c r="P1015" s="612"/>
      <c r="Q1015" s="612"/>
      <c r="R1015" s="612"/>
      <c r="S1015" s="612"/>
      <c r="T1015" s="612"/>
      <c r="U1015" s="612"/>
      <c r="V1015" s="612"/>
      <c r="W1015" s="612"/>
      <c r="X1015" s="612"/>
      <c r="Y1015" s="612"/>
      <c r="Z1015" s="612"/>
      <c r="AA1015" s="612"/>
      <c r="AB1015" s="612"/>
      <c r="AC1015" s="612"/>
      <c r="AD1015" s="612"/>
      <c r="AE1015" s="612"/>
      <c r="AF1015" s="612"/>
      <c r="AG1015" s="612"/>
      <c r="AH1015" s="612"/>
      <c r="AI1015" s="612"/>
      <c r="AJ1015" s="49"/>
    </row>
    <row r="1016" spans="1:36" ht="15.75">
      <c r="A1016" s="107" t="s">
        <v>2716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12"/>
      <c r="O1016" s="612"/>
      <c r="P1016" s="612"/>
      <c r="Q1016" s="612"/>
      <c r="R1016" s="612"/>
      <c r="S1016" s="612"/>
      <c r="T1016" s="612"/>
      <c r="U1016" s="612"/>
      <c r="V1016" s="612"/>
      <c r="W1016" s="612"/>
      <c r="X1016" s="612"/>
      <c r="Y1016" s="612"/>
      <c r="Z1016" s="612"/>
      <c r="AA1016" s="612"/>
      <c r="AB1016" s="612"/>
      <c r="AC1016" s="612"/>
      <c r="AD1016" s="612"/>
      <c r="AE1016" s="612"/>
      <c r="AF1016" s="612"/>
      <c r="AG1016" s="612"/>
      <c r="AH1016" s="612"/>
      <c r="AI1016" s="612"/>
      <c r="AJ1016" s="49"/>
    </row>
    <row r="1017" spans="1:36" ht="15.75">
      <c r="A1017" s="284" t="s">
        <v>3620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12"/>
      <c r="O1017" s="612"/>
      <c r="P1017" s="612"/>
      <c r="Q1017" s="612"/>
      <c r="R1017" s="612"/>
      <c r="S1017" s="612"/>
      <c r="T1017" s="612"/>
      <c r="U1017" s="612"/>
      <c r="V1017" s="612"/>
      <c r="W1017" s="612"/>
      <c r="X1017" s="612"/>
      <c r="Y1017" s="612"/>
      <c r="Z1017" s="612"/>
      <c r="AA1017" s="612"/>
      <c r="AB1017" s="612"/>
      <c r="AC1017" s="612"/>
      <c r="AD1017" s="612"/>
      <c r="AE1017" s="612"/>
      <c r="AF1017" s="612"/>
      <c r="AG1017" s="612"/>
      <c r="AH1017" s="612"/>
      <c r="AI1017" s="612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12"/>
      <c r="O1018" s="612"/>
      <c r="P1018" s="612"/>
      <c r="Q1018" s="612"/>
      <c r="R1018" s="612"/>
      <c r="S1018" s="612"/>
      <c r="T1018" s="612"/>
      <c r="U1018" s="612"/>
      <c r="V1018" s="612"/>
      <c r="W1018" s="612"/>
      <c r="X1018" s="612"/>
      <c r="Y1018" s="612"/>
      <c r="Z1018" s="612"/>
      <c r="AA1018" s="612"/>
      <c r="AB1018" s="612"/>
      <c r="AC1018" s="612"/>
      <c r="AD1018" s="612"/>
      <c r="AE1018" s="612"/>
      <c r="AF1018" s="612"/>
      <c r="AG1018" s="612"/>
      <c r="AH1018" s="612"/>
      <c r="AI1018" s="612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12"/>
      <c r="O1019" s="612"/>
      <c r="P1019" s="612"/>
      <c r="Q1019" s="612"/>
      <c r="R1019" s="612"/>
      <c r="S1019" s="612"/>
      <c r="T1019" s="612"/>
      <c r="U1019" s="612"/>
      <c r="V1019" s="612"/>
      <c r="W1019" s="612"/>
      <c r="X1019" s="612"/>
      <c r="Y1019" s="612"/>
      <c r="Z1019" s="612"/>
      <c r="AA1019" s="612"/>
      <c r="AB1019" s="612"/>
      <c r="AC1019" s="612"/>
      <c r="AD1019" s="612"/>
      <c r="AE1019" s="612"/>
      <c r="AF1019" s="612"/>
      <c r="AG1019" s="612"/>
      <c r="AH1019" s="612"/>
      <c r="AI1019" s="612"/>
      <c r="AJ1019" s="49"/>
    </row>
    <row r="1020" spans="1:36" ht="15.75">
      <c r="A1020" s="284" t="s">
        <v>3649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12"/>
      <c r="O1020" s="612"/>
      <c r="P1020" s="612"/>
      <c r="Q1020" s="612"/>
      <c r="R1020" s="612"/>
      <c r="S1020" s="612"/>
      <c r="T1020" s="612"/>
      <c r="U1020" s="612"/>
      <c r="V1020" s="612"/>
      <c r="W1020" s="612"/>
      <c r="X1020" s="612"/>
      <c r="Y1020" s="612"/>
      <c r="Z1020" s="612"/>
      <c r="AA1020" s="612"/>
      <c r="AB1020" s="612"/>
      <c r="AC1020" s="612"/>
      <c r="AD1020" s="612"/>
      <c r="AE1020" s="612"/>
      <c r="AF1020" s="612"/>
      <c r="AG1020" s="612"/>
      <c r="AH1020" s="612"/>
      <c r="AI1020" s="612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12"/>
      <c r="O1021" s="612"/>
      <c r="P1021" s="612"/>
      <c r="Q1021" s="612"/>
      <c r="R1021" s="612"/>
      <c r="S1021" s="612"/>
      <c r="T1021" s="612"/>
      <c r="U1021" s="612"/>
      <c r="V1021" s="612"/>
      <c r="W1021" s="612"/>
      <c r="X1021" s="612"/>
      <c r="Y1021" s="612"/>
      <c r="Z1021" s="612"/>
      <c r="AA1021" s="612"/>
      <c r="AB1021" s="612"/>
      <c r="AC1021" s="612"/>
      <c r="AD1021" s="612"/>
      <c r="AE1021" s="612"/>
      <c r="AF1021" s="612"/>
      <c r="AG1021" s="612"/>
      <c r="AH1021" s="612"/>
      <c r="AI1021" s="612"/>
      <c r="AJ1021" s="49"/>
    </row>
    <row r="1022" spans="1:36" ht="15.75">
      <c r="A1022" s="107" t="s">
        <v>2725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12"/>
      <c r="O1022" s="612"/>
      <c r="P1022" s="612"/>
      <c r="Q1022" s="612"/>
      <c r="R1022" s="612"/>
      <c r="S1022" s="612"/>
      <c r="T1022" s="612"/>
      <c r="U1022" s="612"/>
      <c r="V1022" s="612"/>
      <c r="W1022" s="612"/>
      <c r="X1022" s="612"/>
      <c r="Y1022" s="612"/>
      <c r="Z1022" s="612"/>
      <c r="AA1022" s="612"/>
      <c r="AB1022" s="612"/>
      <c r="AC1022" s="612"/>
      <c r="AD1022" s="612"/>
      <c r="AE1022" s="612"/>
      <c r="AF1022" s="612"/>
      <c r="AG1022" s="612"/>
      <c r="AH1022" s="612"/>
      <c r="AI1022" s="612"/>
      <c r="AJ1022" s="49"/>
    </row>
    <row r="1023" spans="1:36" ht="15.75">
      <c r="A1023" s="284" t="s">
        <v>3621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12"/>
      <c r="O1023" s="612"/>
      <c r="P1023" s="612"/>
      <c r="Q1023" s="612"/>
      <c r="R1023" s="612"/>
      <c r="S1023" s="612"/>
      <c r="T1023" s="612"/>
      <c r="U1023" s="612"/>
      <c r="V1023" s="612"/>
      <c r="W1023" s="612"/>
      <c r="X1023" s="612"/>
      <c r="Y1023" s="612"/>
      <c r="Z1023" s="612"/>
      <c r="AA1023" s="612"/>
      <c r="AB1023" s="612"/>
      <c r="AC1023" s="612"/>
      <c r="AD1023" s="612"/>
      <c r="AE1023" s="612"/>
      <c r="AF1023" s="612"/>
      <c r="AG1023" s="612"/>
      <c r="AH1023" s="612"/>
      <c r="AI1023" s="612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12"/>
      <c r="O1024" s="612"/>
      <c r="P1024" s="612"/>
      <c r="Q1024" s="612"/>
      <c r="R1024" s="612"/>
      <c r="S1024" s="612"/>
      <c r="T1024" s="612"/>
      <c r="U1024" s="612"/>
      <c r="V1024" s="612"/>
      <c r="W1024" s="612"/>
      <c r="X1024" s="612"/>
      <c r="Y1024" s="612"/>
      <c r="Z1024" s="612"/>
      <c r="AA1024" s="612"/>
      <c r="AB1024" s="612"/>
      <c r="AC1024" s="612"/>
      <c r="AD1024" s="612"/>
      <c r="AE1024" s="612"/>
      <c r="AF1024" s="612"/>
      <c r="AG1024" s="612"/>
      <c r="AH1024" s="612"/>
      <c r="AI1024" s="612"/>
      <c r="AJ1024" s="49"/>
    </row>
    <row r="1025" spans="1:36" ht="15.75">
      <c r="A1025" s="284" t="s">
        <v>3622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12"/>
      <c r="O1025" s="612"/>
      <c r="P1025" s="612"/>
      <c r="Q1025" s="612"/>
      <c r="R1025" s="612"/>
      <c r="S1025" s="612"/>
      <c r="T1025" s="612"/>
      <c r="U1025" s="612"/>
      <c r="V1025" s="612"/>
      <c r="W1025" s="612"/>
      <c r="X1025" s="612"/>
      <c r="Y1025" s="612"/>
      <c r="Z1025" s="612"/>
      <c r="AA1025" s="612"/>
      <c r="AB1025" s="612"/>
      <c r="AC1025" s="612"/>
      <c r="AD1025" s="612"/>
      <c r="AE1025" s="612"/>
      <c r="AF1025" s="612"/>
      <c r="AG1025" s="612"/>
      <c r="AH1025" s="612"/>
      <c r="AI1025" s="612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12"/>
      <c r="O1026" s="612"/>
      <c r="P1026" s="612"/>
      <c r="Q1026" s="612"/>
      <c r="R1026" s="612"/>
      <c r="S1026" s="612"/>
      <c r="T1026" s="612"/>
      <c r="U1026" s="612"/>
      <c r="V1026" s="612"/>
      <c r="W1026" s="612"/>
      <c r="X1026" s="612"/>
      <c r="Y1026" s="612"/>
      <c r="Z1026" s="612"/>
      <c r="AA1026" s="612"/>
      <c r="AB1026" s="612"/>
      <c r="AC1026" s="612"/>
      <c r="AD1026" s="612"/>
      <c r="AE1026" s="612"/>
      <c r="AF1026" s="612"/>
      <c r="AG1026" s="612"/>
      <c r="AH1026" s="612"/>
      <c r="AI1026" s="612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12"/>
      <c r="O1027" s="612"/>
      <c r="P1027" s="612"/>
      <c r="Q1027" s="612"/>
      <c r="R1027" s="612"/>
      <c r="S1027" s="612"/>
      <c r="T1027" s="612"/>
      <c r="U1027" s="612"/>
      <c r="V1027" s="612"/>
      <c r="W1027" s="612"/>
      <c r="X1027" s="612"/>
      <c r="Y1027" s="612"/>
      <c r="Z1027" s="612"/>
      <c r="AA1027" s="612"/>
      <c r="AB1027" s="612"/>
      <c r="AC1027" s="612"/>
      <c r="AD1027" s="612"/>
      <c r="AE1027" s="612"/>
      <c r="AF1027" s="612"/>
      <c r="AG1027" s="612"/>
      <c r="AH1027" s="612"/>
      <c r="AI1027" s="612"/>
      <c r="AJ1027" s="49"/>
    </row>
    <row r="1028" spans="1:36" ht="15.75">
      <c r="A1028" s="284" t="s">
        <v>3623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12"/>
      <c r="O1028" s="612"/>
      <c r="P1028" s="612"/>
      <c r="Q1028" s="612"/>
      <c r="R1028" s="612"/>
      <c r="S1028" s="612"/>
      <c r="T1028" s="612"/>
      <c r="U1028" s="612"/>
      <c r="V1028" s="612"/>
      <c r="W1028" s="612"/>
      <c r="X1028" s="612"/>
      <c r="Y1028" s="612"/>
      <c r="Z1028" s="612"/>
      <c r="AA1028" s="612"/>
      <c r="AB1028" s="612"/>
      <c r="AC1028" s="612"/>
      <c r="AD1028" s="612"/>
      <c r="AE1028" s="612"/>
      <c r="AF1028" s="612"/>
      <c r="AG1028" s="612"/>
      <c r="AH1028" s="612"/>
      <c r="AI1028" s="612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12"/>
      <c r="O1029" s="612"/>
      <c r="P1029" s="612"/>
      <c r="Q1029" s="612"/>
      <c r="R1029" s="612"/>
      <c r="S1029" s="612"/>
      <c r="T1029" s="612"/>
      <c r="U1029" s="612"/>
      <c r="V1029" s="612"/>
      <c r="W1029" s="612"/>
      <c r="X1029" s="612"/>
      <c r="Y1029" s="612"/>
      <c r="Z1029" s="612"/>
      <c r="AA1029" s="612"/>
      <c r="AB1029" s="612"/>
      <c r="AC1029" s="612"/>
      <c r="AD1029" s="612"/>
      <c r="AE1029" s="612"/>
      <c r="AF1029" s="612"/>
      <c r="AG1029" s="612"/>
      <c r="AH1029" s="612"/>
      <c r="AI1029" s="612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12"/>
      <c r="O1030" s="612"/>
      <c r="P1030" s="612"/>
      <c r="Q1030" s="612"/>
      <c r="R1030" s="612"/>
      <c r="S1030" s="612"/>
      <c r="T1030" s="612"/>
      <c r="U1030" s="612"/>
      <c r="V1030" s="612"/>
      <c r="W1030" s="612"/>
      <c r="X1030" s="612"/>
      <c r="Y1030" s="612"/>
      <c r="Z1030" s="612"/>
      <c r="AA1030" s="612"/>
      <c r="AB1030" s="612"/>
      <c r="AC1030" s="612"/>
      <c r="AD1030" s="612"/>
      <c r="AE1030" s="612"/>
      <c r="AF1030" s="612"/>
      <c r="AG1030" s="612"/>
      <c r="AH1030" s="612"/>
      <c r="AI1030" s="612"/>
      <c r="AJ1030" s="49"/>
    </row>
    <row r="1031" spans="1:36" ht="15.75">
      <c r="A1031" s="284" t="s">
        <v>3624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12"/>
      <c r="O1031" s="612"/>
      <c r="P1031" s="612"/>
      <c r="Q1031" s="612"/>
      <c r="R1031" s="612"/>
      <c r="S1031" s="612"/>
      <c r="T1031" s="612"/>
      <c r="U1031" s="612"/>
      <c r="V1031" s="612"/>
      <c r="W1031" s="612"/>
      <c r="X1031" s="612"/>
      <c r="Y1031" s="612"/>
      <c r="Z1031" s="612"/>
      <c r="AA1031" s="612"/>
      <c r="AB1031" s="612"/>
      <c r="AC1031" s="612"/>
      <c r="AD1031" s="612"/>
      <c r="AE1031" s="612"/>
      <c r="AF1031" s="612"/>
      <c r="AG1031" s="612"/>
      <c r="AH1031" s="612"/>
      <c r="AI1031" s="612"/>
      <c r="AJ1031" s="49"/>
    </row>
    <row r="1032" spans="1:36" ht="15.75">
      <c r="A1032" s="107" t="s">
        <v>2719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12"/>
      <c r="O1032" s="612"/>
      <c r="P1032" s="612"/>
      <c r="Q1032" s="612"/>
      <c r="R1032" s="612"/>
      <c r="S1032" s="612"/>
      <c r="T1032" s="612"/>
      <c r="U1032" s="612"/>
      <c r="V1032" s="612"/>
      <c r="W1032" s="612"/>
      <c r="X1032" s="612"/>
      <c r="Y1032" s="612"/>
      <c r="Z1032" s="612"/>
      <c r="AA1032" s="612"/>
      <c r="AB1032" s="612"/>
      <c r="AC1032" s="612"/>
      <c r="AD1032" s="612"/>
      <c r="AE1032" s="612"/>
      <c r="AF1032" s="612"/>
      <c r="AG1032" s="612"/>
      <c r="AH1032" s="612"/>
      <c r="AI1032" s="612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12"/>
      <c r="O1033" s="612"/>
      <c r="P1033" s="612"/>
      <c r="Q1033" s="612"/>
      <c r="R1033" s="612"/>
      <c r="S1033" s="612"/>
      <c r="T1033" s="612"/>
      <c r="U1033" s="612"/>
      <c r="V1033" s="612"/>
      <c r="W1033" s="612"/>
      <c r="X1033" s="612"/>
      <c r="Y1033" s="612"/>
      <c r="Z1033" s="612"/>
      <c r="AA1033" s="612"/>
      <c r="AB1033" s="612"/>
      <c r="AC1033" s="612"/>
      <c r="AD1033" s="612"/>
      <c r="AE1033" s="612"/>
      <c r="AF1033" s="612"/>
      <c r="AG1033" s="612"/>
      <c r="AH1033" s="612"/>
      <c r="AI1033" s="612"/>
      <c r="AJ1033" s="49"/>
    </row>
    <row r="1034" spans="1:36" ht="15.75">
      <c r="A1034" s="107" t="s">
        <v>2711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12"/>
      <c r="O1034" s="612"/>
      <c r="P1034" s="612"/>
      <c r="Q1034" s="612"/>
      <c r="R1034" s="612"/>
      <c r="S1034" s="612"/>
      <c r="T1034" s="612"/>
      <c r="U1034" s="612"/>
      <c r="V1034" s="612"/>
      <c r="W1034" s="612"/>
      <c r="X1034" s="612"/>
      <c r="Y1034" s="612"/>
      <c r="Z1034" s="612"/>
      <c r="AA1034" s="612"/>
      <c r="AB1034" s="612"/>
      <c r="AC1034" s="612"/>
      <c r="AD1034" s="612"/>
      <c r="AE1034" s="612"/>
      <c r="AF1034" s="612"/>
      <c r="AG1034" s="612"/>
      <c r="AH1034" s="612"/>
      <c r="AI1034" s="612"/>
      <c r="AJ1034" s="49"/>
    </row>
    <row r="1035" spans="1:36" ht="15.75">
      <c r="A1035" s="284" t="s">
        <v>3625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12"/>
      <c r="O1035" s="612"/>
      <c r="P1035" s="612"/>
      <c r="Q1035" s="612"/>
      <c r="R1035" s="612"/>
      <c r="S1035" s="612"/>
      <c r="T1035" s="612"/>
      <c r="U1035" s="612"/>
      <c r="V1035" s="612"/>
      <c r="W1035" s="612"/>
      <c r="X1035" s="612"/>
      <c r="Y1035" s="612"/>
      <c r="Z1035" s="612"/>
      <c r="AA1035" s="612"/>
      <c r="AB1035" s="612"/>
      <c r="AC1035" s="612"/>
      <c r="AD1035" s="612"/>
      <c r="AE1035" s="612"/>
      <c r="AF1035" s="612"/>
      <c r="AG1035" s="612"/>
      <c r="AH1035" s="612"/>
      <c r="AI1035" s="612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12"/>
      <c r="O1036" s="612"/>
      <c r="P1036" s="612"/>
      <c r="Q1036" s="612"/>
      <c r="R1036" s="612"/>
      <c r="S1036" s="612"/>
      <c r="T1036" s="612"/>
      <c r="U1036" s="612"/>
      <c r="V1036" s="612"/>
      <c r="W1036" s="612"/>
      <c r="X1036" s="612"/>
      <c r="Y1036" s="612"/>
      <c r="Z1036" s="612"/>
      <c r="AA1036" s="612"/>
      <c r="AB1036" s="612"/>
      <c r="AC1036" s="612"/>
      <c r="AD1036" s="612"/>
      <c r="AE1036" s="612"/>
      <c r="AF1036" s="612"/>
      <c r="AG1036" s="612"/>
      <c r="AH1036" s="612"/>
      <c r="AI1036" s="612"/>
      <c r="AJ1036" s="49"/>
    </row>
    <row r="1037" spans="1:36" ht="15.75">
      <c r="A1037" s="284" t="s">
        <v>3626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12"/>
      <c r="O1037" s="612"/>
      <c r="P1037" s="612"/>
      <c r="Q1037" s="612"/>
      <c r="R1037" s="612"/>
      <c r="S1037" s="612"/>
      <c r="T1037" s="612"/>
      <c r="U1037" s="612"/>
      <c r="V1037" s="612"/>
      <c r="W1037" s="612"/>
      <c r="X1037" s="612"/>
      <c r="Y1037" s="612"/>
      <c r="Z1037" s="612"/>
      <c r="AA1037" s="612"/>
      <c r="AB1037" s="612"/>
      <c r="AC1037" s="612"/>
      <c r="AD1037" s="612"/>
      <c r="AE1037" s="612"/>
      <c r="AF1037" s="612"/>
      <c r="AG1037" s="612"/>
      <c r="AH1037" s="612"/>
      <c r="AI1037" s="612"/>
      <c r="AJ1037" s="49"/>
    </row>
    <row r="1038" spans="1:36" ht="15.75">
      <c r="A1038" s="107" t="s">
        <v>2733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12"/>
      <c r="O1038" s="612"/>
      <c r="P1038" s="612"/>
      <c r="Q1038" s="612"/>
      <c r="R1038" s="612"/>
      <c r="S1038" s="612"/>
      <c r="T1038" s="612"/>
      <c r="U1038" s="612"/>
      <c r="V1038" s="612"/>
      <c r="W1038" s="612"/>
      <c r="X1038" s="612"/>
      <c r="Y1038" s="612"/>
      <c r="Z1038" s="612"/>
      <c r="AA1038" s="612"/>
      <c r="AB1038" s="612"/>
      <c r="AC1038" s="612"/>
      <c r="AD1038" s="612"/>
      <c r="AE1038" s="612"/>
      <c r="AF1038" s="612"/>
      <c r="AG1038" s="612"/>
      <c r="AH1038" s="612"/>
      <c r="AI1038" s="612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12"/>
      <c r="O1039" s="612"/>
      <c r="P1039" s="612"/>
      <c r="Q1039" s="612"/>
      <c r="R1039" s="612"/>
      <c r="S1039" s="612"/>
      <c r="T1039" s="612"/>
      <c r="U1039" s="612"/>
      <c r="V1039" s="612"/>
      <c r="W1039" s="612"/>
      <c r="X1039" s="612"/>
      <c r="Y1039" s="612"/>
      <c r="Z1039" s="612"/>
      <c r="AA1039" s="612"/>
      <c r="AB1039" s="612"/>
      <c r="AC1039" s="612"/>
      <c r="AD1039" s="612"/>
      <c r="AE1039" s="612"/>
      <c r="AF1039" s="612"/>
      <c r="AG1039" s="612"/>
      <c r="AH1039" s="612"/>
      <c r="AI1039" s="612"/>
      <c r="AJ1039" s="49"/>
    </row>
    <row r="1040" spans="1:36" ht="15.75">
      <c r="A1040" s="107" t="s">
        <v>2732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12"/>
      <c r="O1040" s="612"/>
      <c r="P1040" s="612"/>
      <c r="Q1040" s="612"/>
      <c r="R1040" s="612"/>
      <c r="S1040" s="612"/>
      <c r="T1040" s="612"/>
      <c r="U1040" s="612"/>
      <c r="V1040" s="612"/>
      <c r="W1040" s="612"/>
      <c r="X1040" s="612"/>
      <c r="Y1040" s="612"/>
      <c r="Z1040" s="612"/>
      <c r="AA1040" s="612"/>
      <c r="AB1040" s="612"/>
      <c r="AC1040" s="612"/>
      <c r="AD1040" s="612"/>
      <c r="AE1040" s="612"/>
      <c r="AF1040" s="612"/>
      <c r="AG1040" s="612"/>
      <c r="AH1040" s="612"/>
      <c r="AI1040" s="612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12"/>
      <c r="O1041" s="612"/>
      <c r="P1041" s="612"/>
      <c r="Q1041" s="612"/>
      <c r="R1041" s="612"/>
      <c r="S1041" s="612"/>
      <c r="T1041" s="612"/>
      <c r="U1041" s="612"/>
      <c r="V1041" s="612"/>
      <c r="W1041" s="612"/>
      <c r="X1041" s="612"/>
      <c r="Y1041" s="612"/>
      <c r="Z1041" s="612"/>
      <c r="AA1041" s="612"/>
      <c r="AB1041" s="612"/>
      <c r="AC1041" s="612"/>
      <c r="AD1041" s="612"/>
      <c r="AE1041" s="612"/>
      <c r="AF1041" s="612"/>
      <c r="AG1041" s="612"/>
      <c r="AH1041" s="612"/>
      <c r="AI1041" s="612"/>
      <c r="AJ1041" s="49"/>
    </row>
    <row r="1042" spans="1:36" ht="15.75">
      <c r="A1042" s="107" t="s">
        <v>3627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12"/>
      <c r="O1042" s="612"/>
      <c r="P1042" s="612"/>
      <c r="Q1042" s="612"/>
      <c r="R1042" s="612"/>
      <c r="S1042" s="612"/>
      <c r="T1042" s="612"/>
      <c r="U1042" s="612"/>
      <c r="V1042" s="612"/>
      <c r="W1042" s="612"/>
      <c r="X1042" s="612"/>
      <c r="Y1042" s="612"/>
      <c r="Z1042" s="612"/>
      <c r="AA1042" s="612"/>
      <c r="AB1042" s="612"/>
      <c r="AC1042" s="612"/>
      <c r="AD1042" s="612"/>
      <c r="AE1042" s="612"/>
      <c r="AF1042" s="612"/>
      <c r="AG1042" s="612"/>
      <c r="AH1042" s="612"/>
      <c r="AI1042" s="612"/>
      <c r="AJ1042" s="49"/>
    </row>
    <row r="1043" spans="1:36" ht="15.75">
      <c r="A1043" s="107" t="s">
        <v>2715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12"/>
      <c r="O1043" s="612"/>
      <c r="P1043" s="612"/>
      <c r="Q1043" s="612"/>
      <c r="R1043" s="612"/>
      <c r="S1043" s="612"/>
      <c r="T1043" s="612"/>
      <c r="U1043" s="612"/>
      <c r="V1043" s="612"/>
      <c r="W1043" s="612"/>
      <c r="X1043" s="612"/>
      <c r="Y1043" s="612"/>
      <c r="Z1043" s="612"/>
      <c r="AA1043" s="612"/>
      <c r="AB1043" s="612"/>
      <c r="AC1043" s="612"/>
      <c r="AD1043" s="612"/>
      <c r="AE1043" s="612"/>
      <c r="AF1043" s="612"/>
      <c r="AG1043" s="612"/>
      <c r="AH1043" s="612"/>
      <c r="AI1043" s="612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12"/>
      <c r="O1044" s="612"/>
      <c r="P1044" s="612"/>
      <c r="Q1044" s="612"/>
      <c r="R1044" s="612"/>
      <c r="S1044" s="612"/>
      <c r="T1044" s="612"/>
      <c r="U1044" s="612"/>
      <c r="V1044" s="612"/>
      <c r="W1044" s="612"/>
      <c r="X1044" s="612"/>
      <c r="Y1044" s="612"/>
      <c r="Z1044" s="612"/>
      <c r="AA1044" s="612"/>
      <c r="AB1044" s="612"/>
      <c r="AC1044" s="612"/>
      <c r="AD1044" s="612"/>
      <c r="AE1044" s="612"/>
      <c r="AF1044" s="612"/>
      <c r="AG1044" s="612"/>
      <c r="AH1044" s="612"/>
      <c r="AI1044" s="612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12"/>
      <c r="O1045" s="612"/>
      <c r="P1045" s="612"/>
      <c r="Q1045" s="612"/>
      <c r="R1045" s="612"/>
      <c r="S1045" s="612"/>
      <c r="T1045" s="612"/>
      <c r="U1045" s="612"/>
      <c r="V1045" s="612"/>
      <c r="W1045" s="612"/>
      <c r="X1045" s="612"/>
      <c r="Y1045" s="612"/>
      <c r="Z1045" s="612"/>
      <c r="AA1045" s="612"/>
      <c r="AB1045" s="612"/>
      <c r="AC1045" s="612"/>
      <c r="AD1045" s="612"/>
      <c r="AE1045" s="612"/>
      <c r="AF1045" s="612"/>
      <c r="AG1045" s="612"/>
      <c r="AH1045" s="612"/>
      <c r="AI1045" s="612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12"/>
      <c r="O1046" s="612"/>
      <c r="P1046" s="612"/>
      <c r="Q1046" s="612"/>
      <c r="R1046" s="612"/>
      <c r="S1046" s="612"/>
      <c r="T1046" s="612"/>
      <c r="U1046" s="612"/>
      <c r="V1046" s="612"/>
      <c r="W1046" s="612"/>
      <c r="X1046" s="612"/>
      <c r="Y1046" s="612"/>
      <c r="Z1046" s="612"/>
      <c r="AA1046" s="612"/>
      <c r="AB1046" s="612"/>
      <c r="AC1046" s="612"/>
      <c r="AD1046" s="612"/>
      <c r="AE1046" s="612"/>
      <c r="AF1046" s="612"/>
      <c r="AG1046" s="612"/>
      <c r="AH1046" s="612"/>
      <c r="AI1046" s="612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12"/>
      <c r="O1047" s="612"/>
      <c r="P1047" s="612"/>
      <c r="Q1047" s="612"/>
      <c r="R1047" s="612"/>
      <c r="S1047" s="612"/>
      <c r="T1047" s="612"/>
      <c r="U1047" s="612"/>
      <c r="V1047" s="612"/>
      <c r="W1047" s="612"/>
      <c r="X1047" s="612"/>
      <c r="Y1047" s="612"/>
      <c r="Z1047" s="612"/>
      <c r="AA1047" s="612"/>
      <c r="AB1047" s="612"/>
      <c r="AC1047" s="612"/>
      <c r="AD1047" s="612"/>
      <c r="AE1047" s="612"/>
      <c r="AF1047" s="612"/>
      <c r="AG1047" s="612"/>
      <c r="AH1047" s="612"/>
      <c r="AI1047" s="612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12"/>
      <c r="O1048" s="612"/>
      <c r="P1048" s="612"/>
      <c r="Q1048" s="612"/>
      <c r="R1048" s="612"/>
      <c r="S1048" s="612"/>
      <c r="T1048" s="612"/>
      <c r="U1048" s="612"/>
      <c r="V1048" s="612"/>
      <c r="W1048" s="612"/>
      <c r="X1048" s="612"/>
      <c r="Y1048" s="612"/>
      <c r="Z1048" s="612"/>
      <c r="AA1048" s="612"/>
      <c r="AB1048" s="612"/>
      <c r="AC1048" s="612"/>
      <c r="AD1048" s="612"/>
      <c r="AE1048" s="612"/>
      <c r="AF1048" s="612"/>
      <c r="AG1048" s="612"/>
      <c r="AH1048" s="612"/>
      <c r="AI1048" s="612"/>
      <c r="AJ1048" s="49"/>
    </row>
    <row r="1049" spans="1:36" ht="15.75">
      <c r="A1049" s="284" t="s">
        <v>3628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12"/>
      <c r="O1049" s="612"/>
      <c r="P1049" s="612"/>
      <c r="Q1049" s="612"/>
      <c r="R1049" s="612"/>
      <c r="S1049" s="612"/>
      <c r="T1049" s="612"/>
      <c r="U1049" s="612"/>
      <c r="V1049" s="612"/>
      <c r="W1049" s="612"/>
      <c r="X1049" s="612"/>
      <c r="Y1049" s="612"/>
      <c r="Z1049" s="612"/>
      <c r="AA1049" s="612"/>
      <c r="AB1049" s="612"/>
      <c r="AC1049" s="612"/>
      <c r="AD1049" s="612"/>
      <c r="AE1049" s="612"/>
      <c r="AF1049" s="612"/>
      <c r="AG1049" s="612"/>
      <c r="AH1049" s="612"/>
      <c r="AI1049" s="612"/>
      <c r="AJ1049" s="49"/>
    </row>
    <row r="1050" spans="1:36" ht="15.75">
      <c r="A1050" s="107" t="s">
        <v>2726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12"/>
      <c r="O1050" s="612"/>
      <c r="P1050" s="612"/>
      <c r="Q1050" s="612"/>
      <c r="R1050" s="612"/>
      <c r="S1050" s="612"/>
      <c r="T1050" s="612"/>
      <c r="U1050" s="612"/>
      <c r="V1050" s="612"/>
      <c r="W1050" s="612"/>
      <c r="X1050" s="612"/>
      <c r="Y1050" s="612"/>
      <c r="Z1050" s="612"/>
      <c r="AA1050" s="612"/>
      <c r="AB1050" s="612"/>
      <c r="AC1050" s="612"/>
      <c r="AD1050" s="612"/>
      <c r="AE1050" s="612"/>
      <c r="AF1050" s="612"/>
      <c r="AG1050" s="612"/>
      <c r="AH1050" s="612"/>
      <c r="AI1050" s="612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12"/>
      <c r="O1051" s="612"/>
      <c r="P1051" s="612"/>
      <c r="Q1051" s="612"/>
      <c r="R1051" s="612"/>
      <c r="S1051" s="612"/>
      <c r="T1051" s="612"/>
      <c r="U1051" s="612"/>
      <c r="V1051" s="612"/>
      <c r="W1051" s="612"/>
      <c r="X1051" s="612"/>
      <c r="Y1051" s="612"/>
      <c r="Z1051" s="612"/>
      <c r="AA1051" s="612"/>
      <c r="AB1051" s="612"/>
      <c r="AC1051" s="612"/>
      <c r="AD1051" s="612"/>
      <c r="AE1051" s="612"/>
      <c r="AF1051" s="612"/>
      <c r="AG1051" s="612"/>
      <c r="AH1051" s="612"/>
      <c r="AI1051" s="612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12"/>
      <c r="O1052" s="612"/>
      <c r="P1052" s="612"/>
      <c r="Q1052" s="612"/>
      <c r="R1052" s="612"/>
      <c r="S1052" s="612"/>
      <c r="T1052" s="612"/>
      <c r="U1052" s="612"/>
      <c r="V1052" s="612"/>
      <c r="W1052" s="612"/>
      <c r="X1052" s="612"/>
      <c r="Y1052" s="612"/>
      <c r="Z1052" s="612"/>
      <c r="AA1052" s="612"/>
      <c r="AB1052" s="612"/>
      <c r="AC1052" s="612"/>
      <c r="AD1052" s="612"/>
      <c r="AE1052" s="612"/>
      <c r="AF1052" s="612"/>
      <c r="AG1052" s="612"/>
      <c r="AH1052" s="612"/>
      <c r="AI1052" s="612"/>
      <c r="AJ1052" s="49"/>
    </row>
    <row r="1053" spans="1:36" ht="15.75">
      <c r="A1053" s="284" t="s">
        <v>3629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12"/>
      <c r="O1053" s="612"/>
      <c r="P1053" s="612"/>
      <c r="Q1053" s="612"/>
      <c r="R1053" s="612"/>
      <c r="S1053" s="612"/>
      <c r="T1053" s="612"/>
      <c r="U1053" s="612"/>
      <c r="V1053" s="612"/>
      <c r="W1053" s="612"/>
      <c r="X1053" s="612"/>
      <c r="Y1053" s="612"/>
      <c r="Z1053" s="612"/>
      <c r="AA1053" s="612"/>
      <c r="AB1053" s="612"/>
      <c r="AC1053" s="612"/>
      <c r="AD1053" s="612"/>
      <c r="AE1053" s="612"/>
      <c r="AF1053" s="612"/>
      <c r="AG1053" s="612"/>
      <c r="AH1053" s="612"/>
      <c r="AI1053" s="612"/>
      <c r="AJ1053" s="49"/>
    </row>
    <row r="1054" spans="1:36" ht="15.75">
      <c r="A1054" s="284" t="s">
        <v>3630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12"/>
      <c r="O1054" s="612"/>
      <c r="P1054" s="612"/>
      <c r="Q1054" s="612"/>
      <c r="R1054" s="612"/>
      <c r="S1054" s="612"/>
      <c r="T1054" s="612"/>
      <c r="U1054" s="612"/>
      <c r="V1054" s="612"/>
      <c r="W1054" s="612"/>
      <c r="X1054" s="612"/>
      <c r="Y1054" s="612"/>
      <c r="Z1054" s="612"/>
      <c r="AA1054" s="612"/>
      <c r="AB1054" s="612"/>
      <c r="AC1054" s="612"/>
      <c r="AD1054" s="612"/>
      <c r="AE1054" s="612"/>
      <c r="AF1054" s="612"/>
      <c r="AG1054" s="612"/>
      <c r="AH1054" s="612"/>
      <c r="AI1054" s="612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12"/>
      <c r="O1055" s="612"/>
      <c r="P1055" s="612"/>
      <c r="Q1055" s="612"/>
      <c r="R1055" s="612"/>
      <c r="S1055" s="612"/>
      <c r="T1055" s="612"/>
      <c r="U1055" s="612"/>
      <c r="V1055" s="612"/>
      <c r="W1055" s="612"/>
      <c r="X1055" s="612"/>
      <c r="Y1055" s="612"/>
      <c r="Z1055" s="612"/>
      <c r="AA1055" s="612"/>
      <c r="AB1055" s="612"/>
      <c r="AC1055" s="612"/>
      <c r="AD1055" s="612"/>
      <c r="AE1055" s="612"/>
      <c r="AF1055" s="612"/>
      <c r="AG1055" s="612"/>
      <c r="AH1055" s="612"/>
      <c r="AI1055" s="612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12"/>
      <c r="O1056" s="612"/>
      <c r="P1056" s="612"/>
      <c r="Q1056" s="612"/>
      <c r="R1056" s="612"/>
      <c r="S1056" s="612"/>
      <c r="T1056" s="612"/>
      <c r="U1056" s="612"/>
      <c r="V1056" s="612"/>
      <c r="W1056" s="612"/>
      <c r="X1056" s="612"/>
      <c r="Y1056" s="612"/>
      <c r="Z1056" s="612"/>
      <c r="AA1056" s="612"/>
      <c r="AB1056" s="612"/>
      <c r="AC1056" s="612"/>
      <c r="AD1056" s="612"/>
      <c r="AE1056" s="612"/>
      <c r="AF1056" s="612"/>
      <c r="AG1056" s="612"/>
      <c r="AH1056" s="612"/>
      <c r="AI1056" s="612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12"/>
      <c r="O1057" s="612"/>
      <c r="P1057" s="612"/>
      <c r="Q1057" s="612"/>
      <c r="R1057" s="612"/>
      <c r="S1057" s="612"/>
      <c r="T1057" s="612"/>
      <c r="U1057" s="612"/>
      <c r="V1057" s="612"/>
      <c r="W1057" s="612"/>
      <c r="X1057" s="612"/>
      <c r="Y1057" s="612"/>
      <c r="Z1057" s="612"/>
      <c r="AA1057" s="612"/>
      <c r="AB1057" s="612"/>
      <c r="AC1057" s="612"/>
      <c r="AD1057" s="612"/>
      <c r="AE1057" s="612"/>
      <c r="AF1057" s="612"/>
      <c r="AG1057" s="612"/>
      <c r="AH1057" s="612"/>
      <c r="AI1057" s="612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12"/>
      <c r="O1058" s="612"/>
      <c r="P1058" s="612"/>
      <c r="Q1058" s="612"/>
      <c r="R1058" s="612"/>
      <c r="S1058" s="612"/>
      <c r="T1058" s="612"/>
      <c r="U1058" s="612"/>
      <c r="V1058" s="612"/>
      <c r="W1058" s="612"/>
      <c r="X1058" s="612"/>
      <c r="Y1058" s="612"/>
      <c r="Z1058" s="612"/>
      <c r="AA1058" s="612"/>
      <c r="AB1058" s="612"/>
      <c r="AC1058" s="612"/>
      <c r="AD1058" s="612"/>
      <c r="AE1058" s="612"/>
      <c r="AF1058" s="612"/>
      <c r="AG1058" s="612"/>
      <c r="AH1058" s="612"/>
      <c r="AI1058" s="612"/>
      <c r="AJ1058" s="49"/>
    </row>
    <row r="1059" spans="1:36" ht="15.75">
      <c r="A1059" s="107" t="s">
        <v>3631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12"/>
      <c r="O1059" s="612"/>
      <c r="P1059" s="612"/>
      <c r="Q1059" s="612"/>
      <c r="R1059" s="612"/>
      <c r="S1059" s="612"/>
      <c r="T1059" s="612"/>
      <c r="U1059" s="612"/>
      <c r="V1059" s="612"/>
      <c r="W1059" s="612"/>
      <c r="X1059" s="612"/>
      <c r="Y1059" s="612"/>
      <c r="Z1059" s="612"/>
      <c r="AA1059" s="612"/>
      <c r="AB1059" s="612"/>
      <c r="AC1059" s="612"/>
      <c r="AD1059" s="612"/>
      <c r="AE1059" s="612"/>
      <c r="AF1059" s="612"/>
      <c r="AG1059" s="612"/>
      <c r="AH1059" s="612"/>
      <c r="AI1059" s="612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12"/>
      <c r="O1060" s="612"/>
      <c r="P1060" s="612"/>
      <c r="Q1060" s="612"/>
      <c r="R1060" s="612"/>
      <c r="S1060" s="612"/>
      <c r="T1060" s="612"/>
      <c r="U1060" s="612"/>
      <c r="V1060" s="612"/>
      <c r="W1060" s="612"/>
      <c r="X1060" s="612"/>
      <c r="Y1060" s="612"/>
      <c r="Z1060" s="612"/>
      <c r="AA1060" s="612"/>
      <c r="AB1060" s="612"/>
      <c r="AC1060" s="612"/>
      <c r="AD1060" s="612"/>
      <c r="AE1060" s="612"/>
      <c r="AF1060" s="612"/>
      <c r="AG1060" s="612"/>
      <c r="AH1060" s="612"/>
      <c r="AI1060" s="612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12"/>
      <c r="O1061" s="612"/>
      <c r="P1061" s="612"/>
      <c r="Q1061" s="612"/>
      <c r="R1061" s="612"/>
      <c r="S1061" s="612"/>
      <c r="T1061" s="612"/>
      <c r="U1061" s="612"/>
      <c r="V1061" s="612"/>
      <c r="W1061" s="612"/>
      <c r="X1061" s="612"/>
      <c r="Y1061" s="612"/>
      <c r="Z1061" s="612"/>
      <c r="AA1061" s="612"/>
      <c r="AB1061" s="612"/>
      <c r="AC1061" s="612"/>
      <c r="AD1061" s="612"/>
      <c r="AE1061" s="612"/>
      <c r="AF1061" s="612"/>
      <c r="AG1061" s="612"/>
      <c r="AH1061" s="612"/>
      <c r="AI1061" s="612"/>
      <c r="AJ1061" s="49"/>
    </row>
    <row r="1062" spans="1:36" ht="15.75">
      <c r="A1062" s="107" t="s">
        <v>2712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12"/>
      <c r="O1062" s="612"/>
      <c r="P1062" s="612"/>
      <c r="Q1062" s="612"/>
      <c r="R1062" s="612"/>
      <c r="S1062" s="612"/>
      <c r="T1062" s="612"/>
      <c r="U1062" s="612"/>
      <c r="V1062" s="612"/>
      <c r="W1062" s="612"/>
      <c r="X1062" s="612"/>
      <c r="Y1062" s="612"/>
      <c r="Z1062" s="612"/>
      <c r="AA1062" s="612"/>
      <c r="AB1062" s="612"/>
      <c r="AC1062" s="612"/>
      <c r="AD1062" s="612"/>
      <c r="AE1062" s="612"/>
      <c r="AF1062" s="612"/>
      <c r="AG1062" s="612"/>
      <c r="AH1062" s="612"/>
      <c r="AI1062" s="612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3"/>
      <c r="I1063" s="107"/>
      <c r="J1063" s="50"/>
      <c r="K1063" s="456"/>
      <c r="L1063" s="107"/>
      <c r="N1063" s="612"/>
      <c r="O1063" s="612"/>
      <c r="P1063" s="612"/>
      <c r="Q1063" s="612"/>
      <c r="R1063" s="612"/>
      <c r="S1063" s="612"/>
      <c r="T1063" s="612"/>
      <c r="U1063" s="612"/>
      <c r="V1063" s="612"/>
      <c r="W1063" s="612"/>
      <c r="X1063" s="612"/>
      <c r="Y1063" s="612"/>
      <c r="Z1063" s="612"/>
      <c r="AA1063" s="612"/>
      <c r="AB1063" s="612"/>
      <c r="AC1063" s="612"/>
      <c r="AD1063" s="612"/>
      <c r="AE1063" s="612"/>
      <c r="AF1063" s="612"/>
      <c r="AG1063" s="612"/>
      <c r="AH1063" s="612"/>
      <c r="AI1063" s="612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3"/>
      <c r="I1064" s="107"/>
      <c r="J1064" s="50"/>
      <c r="K1064" s="456"/>
      <c r="L1064" s="107"/>
      <c r="N1064" s="612"/>
      <c r="O1064" s="612"/>
      <c r="P1064" s="612"/>
      <c r="Q1064" s="612"/>
      <c r="R1064" s="612"/>
      <c r="S1064" s="612"/>
      <c r="T1064" s="612"/>
      <c r="U1064" s="612"/>
      <c r="V1064" s="612"/>
      <c r="W1064" s="612"/>
      <c r="X1064" s="612"/>
      <c r="Y1064" s="612"/>
      <c r="Z1064" s="612"/>
      <c r="AA1064" s="612"/>
      <c r="AB1064" s="612"/>
      <c r="AC1064" s="612"/>
      <c r="AD1064" s="612"/>
      <c r="AE1064" s="612"/>
      <c r="AF1064" s="612"/>
      <c r="AG1064" s="612"/>
      <c r="AH1064" s="612"/>
      <c r="AI1064" s="612"/>
      <c r="AJ1064" s="49"/>
    </row>
    <row r="1065" spans="1:36" ht="15.75">
      <c r="A1065" s="107" t="s">
        <v>2713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12"/>
      <c r="O1065" s="612"/>
      <c r="P1065" s="612"/>
      <c r="Q1065" s="612"/>
      <c r="R1065" s="612"/>
      <c r="S1065" s="612"/>
      <c r="T1065" s="612"/>
      <c r="U1065" s="612"/>
      <c r="V1065" s="612"/>
      <c r="W1065" s="612"/>
      <c r="X1065" s="612"/>
      <c r="Y1065" s="612"/>
      <c r="Z1065" s="612"/>
      <c r="AA1065" s="612"/>
      <c r="AB1065" s="612"/>
      <c r="AC1065" s="612"/>
      <c r="AD1065" s="612"/>
      <c r="AE1065" s="612"/>
      <c r="AF1065" s="612"/>
      <c r="AG1065" s="612"/>
      <c r="AH1065" s="612"/>
      <c r="AI1065" s="612"/>
      <c r="AJ1065" s="49"/>
    </row>
    <row r="1066" spans="1:36" ht="15.75">
      <c r="A1066" s="284" t="s">
        <v>3632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12"/>
      <c r="O1066" s="612"/>
      <c r="P1066" s="612"/>
      <c r="Q1066" s="612"/>
      <c r="R1066" s="612"/>
      <c r="S1066" s="612"/>
      <c r="T1066" s="612"/>
      <c r="U1066" s="612"/>
      <c r="V1066" s="612"/>
      <c r="W1066" s="612"/>
      <c r="X1066" s="612"/>
      <c r="Y1066" s="612"/>
      <c r="Z1066" s="612"/>
      <c r="AA1066" s="612"/>
      <c r="AB1066" s="612"/>
      <c r="AC1066" s="612"/>
      <c r="AD1066" s="612"/>
      <c r="AE1066" s="612"/>
      <c r="AF1066" s="612"/>
      <c r="AG1066" s="612"/>
      <c r="AH1066" s="612"/>
      <c r="AI1066" s="612"/>
      <c r="AJ1066" s="49"/>
    </row>
    <row r="1067" spans="1:36" ht="15.75">
      <c r="A1067" s="284" t="s">
        <v>3633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12"/>
      <c r="O1067" s="612"/>
      <c r="P1067" s="612"/>
      <c r="Q1067" s="612"/>
      <c r="R1067" s="612"/>
      <c r="S1067" s="612"/>
      <c r="T1067" s="612"/>
      <c r="U1067" s="612"/>
      <c r="V1067" s="612"/>
      <c r="W1067" s="612"/>
      <c r="X1067" s="612"/>
      <c r="Y1067" s="612"/>
      <c r="Z1067" s="612"/>
      <c r="AA1067" s="612"/>
      <c r="AB1067" s="612"/>
      <c r="AC1067" s="612"/>
      <c r="AD1067" s="612"/>
      <c r="AE1067" s="612"/>
      <c r="AF1067" s="612"/>
      <c r="AG1067" s="612"/>
      <c r="AH1067" s="612"/>
      <c r="AI1067" s="612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12"/>
      <c r="O1068" s="612"/>
      <c r="P1068" s="612"/>
      <c r="Q1068" s="612"/>
      <c r="R1068" s="612"/>
      <c r="S1068" s="612"/>
      <c r="T1068" s="612"/>
      <c r="U1068" s="612"/>
      <c r="V1068" s="612"/>
      <c r="W1068" s="612"/>
      <c r="X1068" s="612"/>
      <c r="Y1068" s="612"/>
      <c r="Z1068" s="612"/>
      <c r="AA1068" s="612"/>
      <c r="AB1068" s="612"/>
      <c r="AC1068" s="612"/>
      <c r="AD1068" s="612"/>
      <c r="AE1068" s="612"/>
      <c r="AF1068" s="612"/>
      <c r="AG1068" s="612"/>
      <c r="AH1068" s="612"/>
      <c r="AI1068" s="612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12"/>
      <c r="O1069" s="612"/>
      <c r="P1069" s="612"/>
      <c r="Q1069" s="612"/>
      <c r="R1069" s="612"/>
      <c r="S1069" s="612"/>
      <c r="T1069" s="612"/>
      <c r="U1069" s="612"/>
      <c r="V1069" s="612"/>
      <c r="W1069" s="612"/>
      <c r="X1069" s="612"/>
      <c r="Y1069" s="612"/>
      <c r="Z1069" s="612"/>
      <c r="AA1069" s="612"/>
      <c r="AB1069" s="612"/>
      <c r="AC1069" s="612"/>
      <c r="AD1069" s="612"/>
      <c r="AE1069" s="612"/>
      <c r="AF1069" s="612"/>
      <c r="AG1069" s="612"/>
      <c r="AH1069" s="612"/>
      <c r="AI1069" s="612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12"/>
      <c r="O1070" s="612"/>
      <c r="P1070" s="612"/>
      <c r="Q1070" s="612"/>
      <c r="R1070" s="612"/>
      <c r="S1070" s="612"/>
      <c r="T1070" s="612"/>
      <c r="U1070" s="612"/>
      <c r="V1070" s="612"/>
      <c r="W1070" s="612"/>
      <c r="X1070" s="612"/>
      <c r="Y1070" s="612"/>
      <c r="Z1070" s="612"/>
      <c r="AA1070" s="612"/>
      <c r="AB1070" s="612"/>
      <c r="AC1070" s="612"/>
      <c r="AD1070" s="612"/>
      <c r="AE1070" s="612"/>
      <c r="AF1070" s="612"/>
      <c r="AG1070" s="612"/>
      <c r="AH1070" s="612"/>
      <c r="AI1070" s="612"/>
      <c r="AJ1070" s="49"/>
    </row>
    <row r="1071" spans="1:36" ht="15.75">
      <c r="A1071" s="107" t="s">
        <v>2708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12"/>
      <c r="O1071" s="612"/>
      <c r="P1071" s="612"/>
      <c r="Q1071" s="612"/>
      <c r="R1071" s="612"/>
      <c r="S1071" s="612"/>
      <c r="T1071" s="612"/>
      <c r="U1071" s="612"/>
      <c r="V1071" s="612"/>
      <c r="W1071" s="612"/>
      <c r="X1071" s="612"/>
      <c r="Y1071" s="612"/>
      <c r="Z1071" s="612"/>
      <c r="AA1071" s="612"/>
      <c r="AB1071" s="612"/>
      <c r="AC1071" s="612"/>
      <c r="AD1071" s="612"/>
      <c r="AE1071" s="612"/>
      <c r="AF1071" s="612"/>
      <c r="AG1071" s="612"/>
      <c r="AH1071" s="612"/>
      <c r="AI1071" s="612"/>
      <c r="AJ1071" s="49"/>
    </row>
    <row r="1072" spans="1:36" ht="15.75">
      <c r="A1072" s="107" t="s">
        <v>2734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12"/>
      <c r="O1072" s="612"/>
      <c r="P1072" s="612"/>
      <c r="Q1072" s="612"/>
      <c r="R1072" s="612"/>
      <c r="S1072" s="612"/>
      <c r="T1072" s="612"/>
      <c r="U1072" s="612"/>
      <c r="V1072" s="612"/>
      <c r="W1072" s="612"/>
      <c r="X1072" s="612"/>
      <c r="Y1072" s="612"/>
      <c r="Z1072" s="612"/>
      <c r="AA1072" s="612"/>
      <c r="AB1072" s="612"/>
      <c r="AC1072" s="612"/>
      <c r="AD1072" s="612"/>
      <c r="AE1072" s="612"/>
      <c r="AF1072" s="612"/>
      <c r="AG1072" s="612"/>
      <c r="AH1072" s="612"/>
      <c r="AI1072" s="612"/>
      <c r="AJ1072" s="49"/>
    </row>
    <row r="1073" spans="1:36" ht="15.75">
      <c r="A1073" s="284" t="s">
        <v>3634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12"/>
      <c r="O1073" s="612"/>
      <c r="P1073" s="612"/>
      <c r="Q1073" s="612"/>
      <c r="R1073" s="612"/>
      <c r="S1073" s="612"/>
      <c r="T1073" s="612"/>
      <c r="U1073" s="612"/>
      <c r="V1073" s="612"/>
      <c r="W1073" s="612"/>
      <c r="X1073" s="612"/>
      <c r="Y1073" s="612"/>
      <c r="Z1073" s="612"/>
      <c r="AA1073" s="612"/>
      <c r="AB1073" s="612"/>
      <c r="AC1073" s="612"/>
      <c r="AD1073" s="612"/>
      <c r="AE1073" s="612"/>
      <c r="AF1073" s="612"/>
      <c r="AG1073" s="612"/>
      <c r="AH1073" s="612"/>
      <c r="AI1073" s="612"/>
      <c r="AJ1073" s="49"/>
    </row>
    <row r="1074" spans="1:36" ht="15.75">
      <c r="A1074" s="284" t="s">
        <v>3635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12"/>
      <c r="O1074" s="612"/>
      <c r="P1074" s="612"/>
      <c r="Q1074" s="612"/>
      <c r="R1074" s="612"/>
      <c r="S1074" s="612"/>
      <c r="T1074" s="612"/>
      <c r="U1074" s="612"/>
      <c r="V1074" s="612"/>
      <c r="W1074" s="612"/>
      <c r="X1074" s="612"/>
      <c r="Y1074" s="612"/>
      <c r="Z1074" s="612"/>
      <c r="AA1074" s="612"/>
      <c r="AB1074" s="612"/>
      <c r="AC1074" s="612"/>
      <c r="AD1074" s="612"/>
      <c r="AE1074" s="612"/>
      <c r="AF1074" s="612"/>
      <c r="AG1074" s="612"/>
      <c r="AH1074" s="612"/>
      <c r="AI1074" s="612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12"/>
      <c r="O1075" s="612"/>
      <c r="P1075" s="612"/>
      <c r="Q1075" s="612"/>
      <c r="R1075" s="612"/>
      <c r="S1075" s="612"/>
      <c r="T1075" s="612"/>
      <c r="U1075" s="612"/>
      <c r="V1075" s="612"/>
      <c r="W1075" s="612"/>
      <c r="X1075" s="612"/>
      <c r="Y1075" s="612"/>
      <c r="Z1075" s="612"/>
      <c r="AA1075" s="612"/>
      <c r="AB1075" s="612"/>
      <c r="AC1075" s="612"/>
      <c r="AD1075" s="612"/>
      <c r="AE1075" s="612"/>
      <c r="AF1075" s="612"/>
      <c r="AG1075" s="612"/>
      <c r="AH1075" s="612"/>
      <c r="AI1075" s="612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12"/>
      <c r="O1076" s="612"/>
      <c r="P1076" s="612"/>
      <c r="Q1076" s="612"/>
      <c r="R1076" s="612"/>
      <c r="S1076" s="612"/>
      <c r="T1076" s="612"/>
      <c r="U1076" s="612"/>
      <c r="V1076" s="612"/>
      <c r="W1076" s="612"/>
      <c r="X1076" s="612"/>
      <c r="Y1076" s="612"/>
      <c r="Z1076" s="612"/>
      <c r="AA1076" s="612"/>
      <c r="AB1076" s="612"/>
      <c r="AC1076" s="612"/>
      <c r="AD1076" s="612"/>
      <c r="AE1076" s="612"/>
      <c r="AF1076" s="612"/>
      <c r="AG1076" s="612"/>
      <c r="AH1076" s="612"/>
      <c r="AI1076" s="612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12"/>
      <c r="O1077" s="612"/>
      <c r="P1077" s="612"/>
      <c r="Q1077" s="612"/>
      <c r="R1077" s="612"/>
      <c r="S1077" s="612"/>
      <c r="T1077" s="612"/>
      <c r="U1077" s="612"/>
      <c r="V1077" s="612"/>
      <c r="W1077" s="612"/>
      <c r="X1077" s="612"/>
      <c r="Y1077" s="612"/>
      <c r="Z1077" s="612"/>
      <c r="AA1077" s="612"/>
      <c r="AB1077" s="612"/>
      <c r="AC1077" s="612"/>
      <c r="AD1077" s="612"/>
      <c r="AE1077" s="612"/>
      <c r="AF1077" s="612"/>
      <c r="AG1077" s="612"/>
      <c r="AH1077" s="612"/>
      <c r="AI1077" s="612"/>
      <c r="AJ1077" s="49"/>
    </row>
    <row r="1078" spans="1:36" ht="15.75">
      <c r="A1078" s="107" t="s">
        <v>2723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12"/>
      <c r="O1078" s="612"/>
      <c r="P1078" s="612"/>
      <c r="Q1078" s="612"/>
      <c r="R1078" s="612"/>
      <c r="S1078" s="612"/>
      <c r="T1078" s="612"/>
      <c r="U1078" s="612"/>
      <c r="V1078" s="612"/>
      <c r="W1078" s="612"/>
      <c r="X1078" s="612"/>
      <c r="Y1078" s="612"/>
      <c r="Z1078" s="612"/>
      <c r="AA1078" s="612"/>
      <c r="AB1078" s="612"/>
      <c r="AC1078" s="612"/>
      <c r="AD1078" s="612"/>
      <c r="AE1078" s="612"/>
      <c r="AF1078" s="612"/>
      <c r="AG1078" s="612"/>
      <c r="AH1078" s="612"/>
      <c r="AI1078" s="612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12"/>
      <c r="O1079" s="612"/>
      <c r="P1079" s="612"/>
      <c r="Q1079" s="612"/>
      <c r="R1079" s="612"/>
      <c r="S1079" s="612"/>
      <c r="T1079" s="612"/>
      <c r="U1079" s="612"/>
      <c r="V1079" s="612"/>
      <c r="W1079" s="612"/>
      <c r="X1079" s="612"/>
      <c r="Y1079" s="612"/>
      <c r="Z1079" s="612"/>
      <c r="AA1079" s="612"/>
      <c r="AB1079" s="612"/>
      <c r="AC1079" s="612"/>
      <c r="AD1079" s="612"/>
      <c r="AE1079" s="612"/>
      <c r="AF1079" s="612"/>
      <c r="AG1079" s="612"/>
      <c r="AH1079" s="612"/>
      <c r="AI1079" s="612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3"/>
      <c r="I1080" s="107"/>
      <c r="J1080" s="50"/>
      <c r="K1080" s="456"/>
      <c r="L1080" s="107"/>
      <c r="N1080" s="612"/>
      <c r="O1080" s="612"/>
      <c r="P1080" s="612"/>
      <c r="Q1080" s="612"/>
      <c r="R1080" s="612"/>
      <c r="S1080" s="612"/>
      <c r="T1080" s="612"/>
      <c r="U1080" s="612"/>
      <c r="V1080" s="612"/>
      <c r="W1080" s="612"/>
      <c r="X1080" s="612"/>
      <c r="Y1080" s="612"/>
      <c r="Z1080" s="612"/>
      <c r="AA1080" s="612"/>
      <c r="AB1080" s="612"/>
      <c r="AC1080" s="612"/>
      <c r="AD1080" s="612"/>
      <c r="AE1080" s="612"/>
      <c r="AF1080" s="612"/>
      <c r="AG1080" s="612"/>
      <c r="AH1080" s="612"/>
      <c r="AI1080" s="612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12"/>
      <c r="O1081" s="612"/>
      <c r="P1081" s="612"/>
      <c r="Q1081" s="612"/>
      <c r="R1081" s="612"/>
      <c r="S1081" s="612"/>
      <c r="T1081" s="612"/>
      <c r="U1081" s="612"/>
      <c r="V1081" s="612"/>
      <c r="W1081" s="612"/>
      <c r="X1081" s="612"/>
      <c r="Y1081" s="612"/>
      <c r="Z1081" s="612"/>
      <c r="AA1081" s="612"/>
      <c r="AB1081" s="612"/>
      <c r="AC1081" s="612"/>
      <c r="AD1081" s="612"/>
      <c r="AE1081" s="612"/>
      <c r="AF1081" s="612"/>
      <c r="AG1081" s="612"/>
      <c r="AH1081" s="612"/>
      <c r="AI1081" s="612"/>
      <c r="AJ1081" s="49"/>
    </row>
    <row r="1082" spans="1:36" ht="15.75">
      <c r="A1082" s="107" t="s">
        <v>2724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12"/>
      <c r="O1082" s="612"/>
      <c r="P1082" s="612"/>
      <c r="Q1082" s="612"/>
      <c r="R1082" s="612"/>
      <c r="S1082" s="612"/>
      <c r="T1082" s="612"/>
      <c r="U1082" s="612"/>
      <c r="V1082" s="612"/>
      <c r="W1082" s="612"/>
      <c r="X1082" s="612"/>
      <c r="Y1082" s="612"/>
      <c r="Z1082" s="612"/>
      <c r="AA1082" s="612"/>
      <c r="AB1082" s="612"/>
      <c r="AC1082" s="612"/>
      <c r="AD1082" s="612"/>
      <c r="AE1082" s="612"/>
      <c r="AF1082" s="612"/>
      <c r="AG1082" s="612"/>
      <c r="AH1082" s="612"/>
      <c r="AI1082" s="612"/>
      <c r="AJ1082" s="49"/>
    </row>
    <row r="1083" spans="1:36" ht="15.75">
      <c r="A1083" s="284" t="s">
        <v>3636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12"/>
      <c r="O1083" s="612"/>
      <c r="P1083" s="612"/>
      <c r="Q1083" s="612"/>
      <c r="R1083" s="612"/>
      <c r="S1083" s="612"/>
      <c r="T1083" s="612"/>
      <c r="U1083" s="612"/>
      <c r="V1083" s="612"/>
      <c r="W1083" s="612"/>
      <c r="X1083" s="612"/>
      <c r="Y1083" s="612"/>
      <c r="Z1083" s="612"/>
      <c r="AA1083" s="612"/>
      <c r="AB1083" s="612"/>
      <c r="AC1083" s="612"/>
      <c r="AD1083" s="612"/>
      <c r="AE1083" s="612"/>
      <c r="AF1083" s="612"/>
      <c r="AG1083" s="612"/>
      <c r="AH1083" s="612"/>
      <c r="AI1083" s="612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12"/>
      <c r="O1084" s="612"/>
      <c r="P1084" s="612"/>
      <c r="Q1084" s="612"/>
      <c r="R1084" s="612"/>
      <c r="S1084" s="612"/>
      <c r="T1084" s="612"/>
      <c r="U1084" s="612"/>
      <c r="V1084" s="612"/>
      <c r="W1084" s="612"/>
      <c r="X1084" s="612"/>
      <c r="Y1084" s="612"/>
      <c r="Z1084" s="612"/>
      <c r="AA1084" s="612"/>
      <c r="AB1084" s="612"/>
      <c r="AC1084" s="612"/>
      <c r="AD1084" s="612"/>
      <c r="AE1084" s="612"/>
      <c r="AF1084" s="612"/>
      <c r="AG1084" s="612"/>
      <c r="AH1084" s="612"/>
      <c r="AI1084" s="612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12"/>
      <c r="O1085" s="612"/>
      <c r="P1085" s="612"/>
      <c r="Q1085" s="612"/>
      <c r="R1085" s="612"/>
      <c r="S1085" s="612"/>
      <c r="T1085" s="612"/>
      <c r="U1085" s="612"/>
      <c r="V1085" s="612"/>
      <c r="W1085" s="612"/>
      <c r="X1085" s="612"/>
      <c r="Y1085" s="612"/>
      <c r="Z1085" s="612"/>
      <c r="AA1085" s="612"/>
      <c r="AB1085" s="612"/>
      <c r="AC1085" s="612"/>
      <c r="AD1085" s="612"/>
      <c r="AE1085" s="612"/>
      <c r="AF1085" s="612"/>
      <c r="AG1085" s="612"/>
      <c r="AH1085" s="612"/>
      <c r="AI1085" s="612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12"/>
      <c r="O1086" s="612"/>
      <c r="P1086" s="612"/>
      <c r="Q1086" s="612"/>
      <c r="R1086" s="612"/>
      <c r="S1086" s="612"/>
      <c r="T1086" s="612"/>
      <c r="U1086" s="612"/>
      <c r="V1086" s="612"/>
      <c r="W1086" s="612"/>
      <c r="X1086" s="612"/>
      <c r="Y1086" s="612"/>
      <c r="Z1086" s="612"/>
      <c r="AA1086" s="612"/>
      <c r="AB1086" s="612"/>
      <c r="AC1086" s="612"/>
      <c r="AD1086" s="612"/>
      <c r="AE1086" s="612"/>
      <c r="AF1086" s="612"/>
      <c r="AG1086" s="612"/>
      <c r="AH1086" s="612"/>
      <c r="AI1086" s="612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12"/>
      <c r="O1087" s="612"/>
      <c r="P1087" s="612"/>
      <c r="Q1087" s="612"/>
      <c r="R1087" s="612"/>
      <c r="S1087" s="612"/>
      <c r="T1087" s="612"/>
      <c r="U1087" s="612"/>
      <c r="V1087" s="612"/>
      <c r="W1087" s="612"/>
      <c r="X1087" s="612"/>
      <c r="Y1087" s="612"/>
      <c r="Z1087" s="612"/>
      <c r="AA1087" s="612"/>
      <c r="AB1087" s="612"/>
      <c r="AC1087" s="612"/>
      <c r="AD1087" s="612"/>
      <c r="AE1087" s="612"/>
      <c r="AF1087" s="612"/>
      <c r="AG1087" s="612"/>
      <c r="AH1087" s="612"/>
      <c r="AI1087" s="612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12"/>
      <c r="O1088" s="612"/>
      <c r="P1088" s="612"/>
      <c r="Q1088" s="612"/>
      <c r="R1088" s="612"/>
      <c r="S1088" s="612"/>
      <c r="T1088" s="612"/>
      <c r="U1088" s="612"/>
      <c r="V1088" s="612"/>
      <c r="W1088" s="612"/>
      <c r="X1088" s="612"/>
      <c r="Y1088" s="612"/>
      <c r="Z1088" s="612"/>
      <c r="AA1088" s="612"/>
      <c r="AB1088" s="612"/>
      <c r="AC1088" s="612"/>
      <c r="AD1088" s="612"/>
      <c r="AE1088" s="612"/>
      <c r="AF1088" s="612"/>
      <c r="AG1088" s="612"/>
      <c r="AH1088" s="612"/>
      <c r="AI1088" s="612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12"/>
      <c r="O1089" s="612"/>
      <c r="P1089" s="612"/>
      <c r="Q1089" s="612"/>
      <c r="R1089" s="612"/>
      <c r="S1089" s="612"/>
      <c r="T1089" s="612"/>
      <c r="U1089" s="612"/>
      <c r="V1089" s="612"/>
      <c r="W1089" s="612"/>
      <c r="X1089" s="612"/>
      <c r="Y1089" s="612"/>
      <c r="Z1089" s="612"/>
      <c r="AA1089" s="612"/>
      <c r="AB1089" s="612"/>
      <c r="AC1089" s="612"/>
      <c r="AD1089" s="612"/>
      <c r="AE1089" s="612"/>
      <c r="AF1089" s="612"/>
      <c r="AG1089" s="612"/>
      <c r="AH1089" s="612"/>
      <c r="AI1089" s="612"/>
      <c r="AJ1089" s="49"/>
    </row>
    <row r="1090" spans="1:36" ht="15.75">
      <c r="A1090" s="107" t="s">
        <v>2714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12"/>
      <c r="O1090" s="612"/>
      <c r="P1090" s="612"/>
      <c r="Q1090" s="612"/>
      <c r="R1090" s="612"/>
      <c r="S1090" s="612"/>
      <c r="T1090" s="612"/>
      <c r="U1090" s="612"/>
      <c r="V1090" s="612"/>
      <c r="W1090" s="612"/>
      <c r="X1090" s="612"/>
      <c r="Y1090" s="612"/>
      <c r="Z1090" s="612"/>
      <c r="AA1090" s="612"/>
      <c r="AB1090" s="612"/>
      <c r="AC1090" s="612"/>
      <c r="AD1090" s="612"/>
      <c r="AE1090" s="612"/>
      <c r="AF1090" s="612"/>
      <c r="AG1090" s="612"/>
      <c r="AH1090" s="612"/>
      <c r="AI1090" s="612"/>
      <c r="AJ1090" s="49"/>
    </row>
    <row r="1091" spans="1:36" ht="15.75">
      <c r="A1091" s="107" t="s">
        <v>2832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12"/>
      <c r="O1091" s="612"/>
      <c r="P1091" s="612"/>
      <c r="Q1091" s="612"/>
      <c r="R1091" s="612"/>
      <c r="S1091" s="612"/>
      <c r="T1091" s="612"/>
      <c r="U1091" s="612"/>
      <c r="V1091" s="612"/>
      <c r="W1091" s="612"/>
      <c r="X1091" s="612"/>
      <c r="Y1091" s="612"/>
      <c r="Z1091" s="612"/>
      <c r="AA1091" s="612"/>
      <c r="AB1091" s="612"/>
      <c r="AC1091" s="612"/>
      <c r="AD1091" s="612"/>
      <c r="AE1091" s="612"/>
      <c r="AF1091" s="612"/>
      <c r="AG1091" s="612"/>
      <c r="AH1091" s="612"/>
      <c r="AI1091" s="612"/>
      <c r="AJ1091" s="49"/>
    </row>
    <row r="1092" spans="1:36" ht="15.75">
      <c r="A1092" s="284" t="s">
        <v>3637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12"/>
      <c r="O1092" s="612"/>
      <c r="P1092" s="612"/>
      <c r="Q1092" s="612"/>
      <c r="R1092" s="612"/>
      <c r="S1092" s="612"/>
      <c r="T1092" s="612"/>
      <c r="U1092" s="612"/>
      <c r="V1092" s="612"/>
      <c r="W1092" s="612"/>
      <c r="X1092" s="612"/>
      <c r="Y1092" s="612"/>
      <c r="Z1092" s="612"/>
      <c r="AA1092" s="612"/>
      <c r="AB1092" s="612"/>
      <c r="AC1092" s="612"/>
      <c r="AD1092" s="612"/>
      <c r="AE1092" s="612"/>
      <c r="AF1092" s="612"/>
      <c r="AG1092" s="612"/>
      <c r="AH1092" s="612"/>
      <c r="AI1092" s="612"/>
      <c r="AJ1092" s="49"/>
    </row>
    <row r="1093" spans="1:36" ht="15.75">
      <c r="A1093" s="284" t="s">
        <v>3638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12"/>
      <c r="O1093" s="612"/>
      <c r="P1093" s="612"/>
      <c r="Q1093" s="612"/>
      <c r="R1093" s="612"/>
      <c r="S1093" s="612"/>
      <c r="T1093" s="612"/>
      <c r="U1093" s="612"/>
      <c r="V1093" s="612"/>
      <c r="W1093" s="612"/>
      <c r="X1093" s="612"/>
      <c r="Y1093" s="612"/>
      <c r="Z1093" s="612"/>
      <c r="AA1093" s="612"/>
      <c r="AB1093" s="612"/>
      <c r="AC1093" s="612"/>
      <c r="AD1093" s="612"/>
      <c r="AE1093" s="612"/>
      <c r="AF1093" s="612"/>
      <c r="AG1093" s="612"/>
      <c r="AH1093" s="612"/>
      <c r="AI1093" s="612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12"/>
      <c r="O1094" s="612"/>
      <c r="P1094" s="612"/>
      <c r="Q1094" s="612"/>
      <c r="R1094" s="612"/>
      <c r="S1094" s="612"/>
      <c r="T1094" s="612"/>
      <c r="U1094" s="612"/>
      <c r="V1094" s="612"/>
      <c r="W1094" s="612"/>
      <c r="X1094" s="612"/>
      <c r="Y1094" s="612"/>
      <c r="Z1094" s="612"/>
      <c r="AA1094" s="612"/>
      <c r="AB1094" s="612"/>
      <c r="AC1094" s="612"/>
      <c r="AD1094" s="612"/>
      <c r="AE1094" s="612"/>
      <c r="AF1094" s="612"/>
      <c r="AG1094" s="612"/>
      <c r="AH1094" s="612"/>
      <c r="AI1094" s="612"/>
      <c r="AJ1094" s="49"/>
    </row>
    <row r="1095" spans="1:36" ht="15.75">
      <c r="A1095" s="107" t="s">
        <v>2718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12"/>
      <c r="O1095" s="612"/>
      <c r="P1095" s="612"/>
      <c r="Q1095" s="612"/>
      <c r="R1095" s="612"/>
      <c r="S1095" s="612"/>
      <c r="T1095" s="612"/>
      <c r="U1095" s="612"/>
      <c r="V1095" s="612"/>
      <c r="W1095" s="612"/>
      <c r="X1095" s="612"/>
      <c r="Y1095" s="612"/>
      <c r="Z1095" s="612"/>
      <c r="AA1095" s="612"/>
      <c r="AB1095" s="612"/>
      <c r="AC1095" s="612"/>
      <c r="AD1095" s="612"/>
      <c r="AE1095" s="612"/>
      <c r="AF1095" s="612"/>
      <c r="AG1095" s="612"/>
      <c r="AH1095" s="612"/>
      <c r="AI1095" s="612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12"/>
      <c r="O1096" s="612"/>
      <c r="P1096" s="612"/>
      <c r="Q1096" s="612"/>
      <c r="R1096" s="612"/>
      <c r="S1096" s="612"/>
      <c r="T1096" s="612"/>
      <c r="U1096" s="612"/>
      <c r="V1096" s="612"/>
      <c r="W1096" s="612"/>
      <c r="X1096" s="612"/>
      <c r="Y1096" s="612"/>
      <c r="Z1096" s="612"/>
      <c r="AA1096" s="612"/>
      <c r="AB1096" s="612"/>
      <c r="AC1096" s="612"/>
      <c r="AD1096" s="612"/>
      <c r="AE1096" s="612"/>
      <c r="AF1096" s="612"/>
      <c r="AG1096" s="612"/>
      <c r="AH1096" s="612"/>
      <c r="AI1096" s="612"/>
      <c r="AJ1096" s="49"/>
    </row>
    <row r="1097" spans="1:36" ht="15.75">
      <c r="A1097" s="284" t="s">
        <v>3639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12"/>
      <c r="O1097" s="612"/>
      <c r="P1097" s="612"/>
      <c r="Q1097" s="612"/>
      <c r="R1097" s="612"/>
      <c r="S1097" s="612"/>
      <c r="T1097" s="612"/>
      <c r="U1097" s="612"/>
      <c r="V1097" s="612"/>
      <c r="W1097" s="612"/>
      <c r="X1097" s="612"/>
      <c r="Y1097" s="612"/>
      <c r="Z1097" s="612"/>
      <c r="AA1097" s="612"/>
      <c r="AB1097" s="612"/>
      <c r="AC1097" s="612"/>
      <c r="AD1097" s="612"/>
      <c r="AE1097" s="612"/>
      <c r="AF1097" s="612"/>
      <c r="AG1097" s="612"/>
      <c r="AH1097" s="612"/>
      <c r="AI1097" s="612"/>
      <c r="AJ1097" s="49"/>
    </row>
    <row r="1098" spans="1:36" ht="15.75">
      <c r="A1098" s="107" t="s">
        <v>3679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12"/>
      <c r="O1098" s="612"/>
      <c r="P1098" s="612"/>
      <c r="Q1098" s="612"/>
      <c r="R1098" s="612"/>
      <c r="S1098" s="612"/>
      <c r="T1098" s="612"/>
      <c r="U1098" s="612"/>
      <c r="V1098" s="612"/>
      <c r="W1098" s="612"/>
      <c r="X1098" s="612"/>
      <c r="Y1098" s="612"/>
      <c r="Z1098" s="612"/>
      <c r="AA1098" s="612"/>
      <c r="AB1098" s="612"/>
      <c r="AC1098" s="612"/>
      <c r="AD1098" s="612"/>
      <c r="AE1098" s="612"/>
      <c r="AF1098" s="612"/>
      <c r="AG1098" s="612"/>
      <c r="AH1098" s="612"/>
      <c r="AI1098" s="612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12"/>
      <c r="O1099" s="612"/>
      <c r="P1099" s="612"/>
      <c r="Q1099" s="612"/>
      <c r="R1099" s="612"/>
      <c r="S1099" s="612"/>
      <c r="T1099" s="612"/>
      <c r="U1099" s="612"/>
      <c r="V1099" s="612"/>
      <c r="W1099" s="612"/>
      <c r="X1099" s="612"/>
      <c r="Y1099" s="612"/>
      <c r="Z1099" s="612"/>
      <c r="AA1099" s="612"/>
      <c r="AB1099" s="612"/>
      <c r="AC1099" s="612"/>
      <c r="AD1099" s="612"/>
      <c r="AE1099" s="612"/>
      <c r="AF1099" s="612"/>
      <c r="AG1099" s="612"/>
      <c r="AH1099" s="612"/>
      <c r="AI1099" s="612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12"/>
      <c r="O1100" s="612"/>
      <c r="P1100" s="612"/>
      <c r="Q1100" s="612"/>
      <c r="R1100" s="612"/>
      <c r="S1100" s="612"/>
      <c r="T1100" s="612"/>
      <c r="U1100" s="612"/>
      <c r="V1100" s="612"/>
      <c r="W1100" s="612"/>
      <c r="X1100" s="612"/>
      <c r="Y1100" s="612"/>
      <c r="Z1100" s="612"/>
      <c r="AA1100" s="612"/>
      <c r="AB1100" s="612"/>
      <c r="AC1100" s="612"/>
      <c r="AD1100" s="612"/>
      <c r="AE1100" s="612"/>
      <c r="AF1100" s="612"/>
      <c r="AG1100" s="612"/>
      <c r="AH1100" s="612"/>
      <c r="AI1100" s="612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12"/>
      <c r="O1101" s="612"/>
      <c r="P1101" s="612"/>
      <c r="Q1101" s="612"/>
      <c r="R1101" s="612"/>
      <c r="S1101" s="612"/>
      <c r="T1101" s="612"/>
      <c r="U1101" s="612"/>
      <c r="V1101" s="612"/>
      <c r="W1101" s="612"/>
      <c r="X1101" s="612"/>
      <c r="Y1101" s="612"/>
      <c r="Z1101" s="612"/>
      <c r="AA1101" s="612"/>
      <c r="AB1101" s="612"/>
      <c r="AC1101" s="612"/>
      <c r="AD1101" s="612"/>
      <c r="AE1101" s="612"/>
      <c r="AF1101" s="612"/>
      <c r="AG1101" s="612"/>
      <c r="AH1101" s="612"/>
      <c r="AI1101" s="612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12"/>
      <c r="O1102" s="612"/>
      <c r="P1102" s="612"/>
      <c r="Q1102" s="612"/>
      <c r="R1102" s="612"/>
      <c r="S1102" s="612"/>
      <c r="T1102" s="612"/>
      <c r="U1102" s="612"/>
      <c r="V1102" s="612"/>
      <c r="W1102" s="612"/>
      <c r="X1102" s="612"/>
      <c r="Y1102" s="612"/>
      <c r="Z1102" s="612"/>
      <c r="AA1102" s="612"/>
      <c r="AB1102" s="612"/>
      <c r="AC1102" s="612"/>
      <c r="AD1102" s="612"/>
      <c r="AE1102" s="612"/>
      <c r="AF1102" s="612"/>
      <c r="AG1102" s="612"/>
      <c r="AH1102" s="612"/>
      <c r="AI1102" s="612"/>
      <c r="AJ1102" s="49"/>
    </row>
    <row r="1103" spans="1:36" ht="15.75">
      <c r="A1103" s="284" t="s">
        <v>3640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12"/>
      <c r="O1103" s="612"/>
      <c r="P1103" s="612"/>
      <c r="Q1103" s="612"/>
      <c r="R1103" s="612"/>
      <c r="S1103" s="612"/>
      <c r="T1103" s="612"/>
      <c r="U1103" s="612"/>
      <c r="V1103" s="612"/>
      <c r="W1103" s="612"/>
      <c r="X1103" s="612"/>
      <c r="Y1103" s="612"/>
      <c r="Z1103" s="612"/>
      <c r="AA1103" s="612"/>
      <c r="AB1103" s="612"/>
      <c r="AC1103" s="612"/>
      <c r="AD1103" s="612"/>
      <c r="AE1103" s="612"/>
      <c r="AF1103" s="612"/>
      <c r="AG1103" s="612"/>
      <c r="AH1103" s="612"/>
      <c r="AI1103" s="612"/>
      <c r="AJ1103" s="49"/>
    </row>
    <row r="1104" spans="1:36" ht="15.75">
      <c r="A1104" s="107" t="s">
        <v>2721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12"/>
      <c r="O1104" s="612"/>
      <c r="P1104" s="612"/>
      <c r="Q1104" s="612"/>
      <c r="R1104" s="612"/>
      <c r="S1104" s="612"/>
      <c r="T1104" s="612"/>
      <c r="U1104" s="612"/>
      <c r="V1104" s="612"/>
      <c r="W1104" s="612"/>
      <c r="X1104" s="612"/>
      <c r="Y1104" s="612"/>
      <c r="Z1104" s="612"/>
      <c r="AA1104" s="612"/>
      <c r="AB1104" s="612"/>
      <c r="AC1104" s="612"/>
      <c r="AD1104" s="612"/>
      <c r="AE1104" s="612"/>
      <c r="AF1104" s="612"/>
      <c r="AG1104" s="612"/>
      <c r="AH1104" s="612"/>
      <c r="AI1104" s="612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3"/>
      <c r="I1105" s="107"/>
      <c r="J1105" s="50"/>
      <c r="K1105" s="456"/>
      <c r="L1105" s="107"/>
      <c r="N1105" s="612"/>
      <c r="O1105" s="612"/>
      <c r="P1105" s="612"/>
      <c r="Q1105" s="612"/>
      <c r="R1105" s="612"/>
      <c r="S1105" s="612"/>
      <c r="T1105" s="612"/>
      <c r="U1105" s="612"/>
      <c r="V1105" s="612"/>
      <c r="W1105" s="612"/>
      <c r="X1105" s="612"/>
      <c r="Y1105" s="612"/>
      <c r="Z1105" s="612"/>
      <c r="AA1105" s="612"/>
      <c r="AB1105" s="612"/>
      <c r="AC1105" s="612"/>
      <c r="AD1105" s="612"/>
      <c r="AE1105" s="612"/>
      <c r="AF1105" s="612"/>
      <c r="AG1105" s="612"/>
      <c r="AH1105" s="612"/>
      <c r="AI1105" s="612"/>
      <c r="AJ1105" s="49"/>
    </row>
    <row r="1106" spans="1:36" ht="15.75">
      <c r="A1106" s="107" t="s">
        <v>2722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12"/>
      <c r="O1106" s="612"/>
      <c r="P1106" s="612"/>
      <c r="Q1106" s="612"/>
      <c r="R1106" s="612"/>
      <c r="S1106" s="612"/>
      <c r="T1106" s="612"/>
      <c r="U1106" s="612"/>
      <c r="V1106" s="612"/>
      <c r="W1106" s="612"/>
      <c r="X1106" s="612"/>
      <c r="Y1106" s="612"/>
      <c r="Z1106" s="612"/>
      <c r="AA1106" s="612"/>
      <c r="AB1106" s="612"/>
      <c r="AC1106" s="612"/>
      <c r="AD1106" s="612"/>
      <c r="AE1106" s="612"/>
      <c r="AF1106" s="612"/>
      <c r="AG1106" s="612"/>
      <c r="AH1106" s="612"/>
      <c r="AI1106" s="612"/>
      <c r="AJ1106" s="49"/>
    </row>
    <row r="1107" spans="1:36" ht="15.75">
      <c r="A1107" s="284" t="s">
        <v>3641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12"/>
      <c r="O1107" s="612"/>
      <c r="P1107" s="612"/>
      <c r="Q1107" s="612"/>
      <c r="R1107" s="612"/>
      <c r="S1107" s="612"/>
      <c r="T1107" s="612"/>
      <c r="U1107" s="612"/>
      <c r="V1107" s="612"/>
      <c r="W1107" s="612"/>
      <c r="X1107" s="612"/>
      <c r="Y1107" s="612"/>
      <c r="Z1107" s="612"/>
      <c r="AA1107" s="612"/>
      <c r="AB1107" s="612"/>
      <c r="AC1107" s="612"/>
      <c r="AD1107" s="612"/>
      <c r="AE1107" s="612"/>
      <c r="AF1107" s="612"/>
      <c r="AG1107" s="612"/>
      <c r="AH1107" s="612"/>
      <c r="AI1107" s="612"/>
      <c r="AJ1107" s="49"/>
    </row>
    <row r="1108" spans="1:36" ht="15.75">
      <c r="A1108" s="107" t="s">
        <v>2727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12"/>
      <c r="O1108" s="612"/>
      <c r="P1108" s="612"/>
      <c r="Q1108" s="612"/>
      <c r="R1108" s="612"/>
      <c r="S1108" s="612"/>
      <c r="T1108" s="612"/>
      <c r="U1108" s="612"/>
      <c r="V1108" s="612"/>
      <c r="W1108" s="612"/>
      <c r="X1108" s="612"/>
      <c r="Y1108" s="612"/>
      <c r="Z1108" s="612"/>
      <c r="AA1108" s="612"/>
      <c r="AB1108" s="612"/>
      <c r="AC1108" s="612"/>
      <c r="AD1108" s="612"/>
      <c r="AE1108" s="612"/>
      <c r="AF1108" s="612"/>
      <c r="AG1108" s="612"/>
      <c r="AH1108" s="612"/>
      <c r="AI1108" s="612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12"/>
      <c r="O1109" s="612"/>
      <c r="P1109" s="612"/>
      <c r="Q1109" s="612"/>
      <c r="R1109" s="612"/>
      <c r="S1109" s="612"/>
      <c r="T1109" s="612"/>
      <c r="U1109" s="612"/>
      <c r="V1109" s="612"/>
      <c r="W1109" s="612"/>
      <c r="X1109" s="612"/>
      <c r="Y1109" s="612"/>
      <c r="Z1109" s="612"/>
      <c r="AA1109" s="612"/>
      <c r="AB1109" s="612"/>
      <c r="AC1109" s="612"/>
      <c r="AD1109" s="612"/>
      <c r="AE1109" s="612"/>
      <c r="AF1109" s="612"/>
      <c r="AG1109" s="612"/>
      <c r="AH1109" s="612"/>
      <c r="AI1109" s="612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12"/>
      <c r="O1110" s="612"/>
      <c r="P1110" s="612"/>
      <c r="Q1110" s="612"/>
      <c r="R1110" s="612"/>
      <c r="S1110" s="612"/>
      <c r="T1110" s="612"/>
      <c r="U1110" s="612"/>
      <c r="V1110" s="612"/>
      <c r="W1110" s="612"/>
      <c r="X1110" s="612"/>
      <c r="Y1110" s="612"/>
      <c r="Z1110" s="612"/>
      <c r="AA1110" s="612"/>
      <c r="AB1110" s="612"/>
      <c r="AC1110" s="612"/>
      <c r="AD1110" s="612"/>
      <c r="AE1110" s="612"/>
      <c r="AF1110" s="612"/>
      <c r="AG1110" s="612"/>
      <c r="AH1110" s="612"/>
      <c r="AI1110" s="612"/>
      <c r="AJ1110" s="49"/>
    </row>
    <row r="1111" spans="1:36" ht="15.75">
      <c r="A1111" s="107" t="s">
        <v>2710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12"/>
      <c r="O1111" s="612"/>
      <c r="P1111" s="612"/>
      <c r="Q1111" s="612"/>
      <c r="R1111" s="612"/>
      <c r="S1111" s="612"/>
      <c r="T1111" s="612"/>
      <c r="U1111" s="612"/>
      <c r="V1111" s="612"/>
      <c r="W1111" s="612"/>
      <c r="X1111" s="612"/>
      <c r="Y1111" s="612"/>
      <c r="Z1111" s="612"/>
      <c r="AA1111" s="612"/>
      <c r="AB1111" s="612"/>
      <c r="AC1111" s="612"/>
      <c r="AD1111" s="612"/>
      <c r="AE1111" s="612"/>
      <c r="AF1111" s="612"/>
      <c r="AG1111" s="612"/>
      <c r="AH1111" s="612"/>
      <c r="AI1111" s="612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12"/>
      <c r="O1112" s="612"/>
      <c r="P1112" s="612"/>
      <c r="Q1112" s="612"/>
      <c r="R1112" s="612"/>
      <c r="S1112" s="612"/>
      <c r="T1112" s="612"/>
      <c r="U1112" s="612"/>
      <c r="V1112" s="612"/>
      <c r="W1112" s="612"/>
      <c r="X1112" s="612"/>
      <c r="Y1112" s="612"/>
      <c r="Z1112" s="612"/>
      <c r="AA1112" s="612"/>
      <c r="AB1112" s="612"/>
      <c r="AC1112" s="612"/>
      <c r="AD1112" s="612"/>
      <c r="AE1112" s="612"/>
      <c r="AF1112" s="612"/>
      <c r="AG1112" s="612"/>
      <c r="AH1112" s="612"/>
      <c r="AI1112" s="612"/>
      <c r="AJ1112" s="49"/>
    </row>
    <row r="1113" spans="1:36" ht="15.75">
      <c r="A1113" s="107" t="s">
        <v>2729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12"/>
      <c r="O1113" s="612"/>
      <c r="P1113" s="612"/>
      <c r="Q1113" s="612"/>
      <c r="R1113" s="612"/>
      <c r="S1113" s="612"/>
      <c r="T1113" s="612"/>
      <c r="U1113" s="612"/>
      <c r="V1113" s="612"/>
      <c r="W1113" s="612"/>
      <c r="X1113" s="612"/>
      <c r="Y1113" s="612"/>
      <c r="Z1113" s="612"/>
      <c r="AA1113" s="612"/>
      <c r="AB1113" s="612"/>
      <c r="AC1113" s="612"/>
      <c r="AD1113" s="612"/>
      <c r="AE1113" s="612"/>
      <c r="AF1113" s="612"/>
      <c r="AG1113" s="612"/>
      <c r="AH1113" s="612"/>
      <c r="AI1113" s="612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12"/>
      <c r="O1114" s="612"/>
      <c r="P1114" s="612"/>
      <c r="Q1114" s="612"/>
      <c r="R1114" s="612"/>
      <c r="S1114" s="612"/>
      <c r="T1114" s="612"/>
      <c r="U1114" s="612"/>
      <c r="V1114" s="612"/>
      <c r="W1114" s="612"/>
      <c r="X1114" s="612"/>
      <c r="Y1114" s="612"/>
      <c r="Z1114" s="612"/>
      <c r="AA1114" s="612"/>
      <c r="AB1114" s="612"/>
      <c r="AC1114" s="612"/>
      <c r="AD1114" s="612"/>
      <c r="AE1114" s="612"/>
      <c r="AF1114" s="612"/>
      <c r="AG1114" s="612"/>
      <c r="AH1114" s="612"/>
      <c r="AI1114" s="612"/>
      <c r="AJ1114" s="49"/>
    </row>
    <row r="1115" spans="1:36" ht="15.75">
      <c r="A1115" s="284" t="s">
        <v>3642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12"/>
      <c r="O1115" s="612"/>
      <c r="P1115" s="612"/>
      <c r="Q1115" s="612"/>
      <c r="R1115" s="612"/>
      <c r="S1115" s="612"/>
      <c r="T1115" s="612"/>
      <c r="U1115" s="612"/>
      <c r="V1115" s="612"/>
      <c r="W1115" s="612"/>
      <c r="X1115" s="612"/>
      <c r="Y1115" s="612"/>
      <c r="Z1115" s="612"/>
      <c r="AA1115" s="612"/>
      <c r="AB1115" s="612"/>
      <c r="AC1115" s="612"/>
      <c r="AD1115" s="612"/>
      <c r="AE1115" s="612"/>
      <c r="AF1115" s="612"/>
      <c r="AG1115" s="612"/>
      <c r="AH1115" s="612"/>
      <c r="AI1115" s="612"/>
      <c r="AJ1115" s="49"/>
    </row>
    <row r="1116" spans="1:36" ht="15.75">
      <c r="A1116" s="107" t="s">
        <v>2730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12"/>
      <c r="O1116" s="612"/>
      <c r="P1116" s="612"/>
      <c r="Q1116" s="612"/>
      <c r="R1116" s="612"/>
      <c r="S1116" s="612"/>
      <c r="T1116" s="612"/>
      <c r="U1116" s="612"/>
      <c r="V1116" s="612"/>
      <c r="W1116" s="612"/>
      <c r="X1116" s="612"/>
      <c r="Y1116" s="612"/>
      <c r="Z1116" s="612"/>
      <c r="AA1116" s="612"/>
      <c r="AB1116" s="612"/>
      <c r="AC1116" s="612"/>
      <c r="AD1116" s="612"/>
      <c r="AE1116" s="612"/>
      <c r="AF1116" s="612"/>
      <c r="AG1116" s="612"/>
      <c r="AH1116" s="612"/>
      <c r="AI1116" s="612"/>
      <c r="AJ1116" s="49"/>
    </row>
    <row r="1117" spans="1:36" ht="15.75">
      <c r="A1117" s="107" t="s">
        <v>2728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12"/>
      <c r="O1117" s="612"/>
      <c r="P1117" s="612"/>
      <c r="Q1117" s="612"/>
      <c r="R1117" s="612"/>
      <c r="S1117" s="612"/>
      <c r="T1117" s="612"/>
      <c r="U1117" s="612"/>
      <c r="V1117" s="612"/>
      <c r="W1117" s="612"/>
      <c r="X1117" s="612"/>
      <c r="Y1117" s="612"/>
      <c r="Z1117" s="612"/>
      <c r="AA1117" s="612"/>
      <c r="AB1117" s="612"/>
      <c r="AC1117" s="612"/>
      <c r="AD1117" s="612"/>
      <c r="AE1117" s="612"/>
      <c r="AF1117" s="612"/>
      <c r="AG1117" s="612"/>
      <c r="AH1117" s="612"/>
      <c r="AI1117" s="612"/>
      <c r="AJ1117" s="49"/>
    </row>
    <row r="1118" spans="1:36" ht="15.75">
      <c r="A1118" s="107" t="s">
        <v>2709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12"/>
      <c r="O1118" s="612"/>
      <c r="P1118" s="612"/>
      <c r="Q1118" s="612"/>
      <c r="R1118" s="612"/>
      <c r="S1118" s="612"/>
      <c r="T1118" s="612"/>
      <c r="U1118" s="612"/>
      <c r="V1118" s="612"/>
      <c r="W1118" s="612"/>
      <c r="X1118" s="612"/>
      <c r="Y1118" s="612"/>
      <c r="Z1118" s="612"/>
      <c r="AA1118" s="612"/>
      <c r="AB1118" s="612"/>
      <c r="AC1118" s="612"/>
      <c r="AD1118" s="612"/>
      <c r="AE1118" s="612"/>
      <c r="AF1118" s="612"/>
      <c r="AG1118" s="612"/>
      <c r="AH1118" s="612"/>
      <c r="AI1118" s="612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12"/>
      <c r="O1119" s="612"/>
      <c r="P1119" s="612"/>
      <c r="Q1119" s="612"/>
      <c r="R1119" s="612"/>
      <c r="S1119" s="612"/>
      <c r="T1119" s="612"/>
      <c r="U1119" s="612"/>
      <c r="V1119" s="612"/>
      <c r="W1119" s="612"/>
      <c r="X1119" s="612"/>
      <c r="Y1119" s="612"/>
      <c r="Z1119" s="612"/>
      <c r="AA1119" s="612"/>
      <c r="AB1119" s="612"/>
      <c r="AC1119" s="612"/>
      <c r="AD1119" s="612"/>
      <c r="AE1119" s="612"/>
      <c r="AF1119" s="612"/>
      <c r="AG1119" s="612"/>
      <c r="AH1119" s="612"/>
      <c r="AI1119" s="612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12"/>
      <c r="O1120" s="612"/>
      <c r="P1120" s="612"/>
      <c r="Q1120" s="612"/>
      <c r="R1120" s="612"/>
      <c r="S1120" s="612"/>
      <c r="T1120" s="612"/>
      <c r="U1120" s="612"/>
      <c r="V1120" s="612"/>
      <c r="W1120" s="612"/>
      <c r="X1120" s="612"/>
      <c r="Y1120" s="612"/>
      <c r="Z1120" s="612"/>
      <c r="AA1120" s="612"/>
      <c r="AB1120" s="612"/>
      <c r="AC1120" s="612"/>
      <c r="AD1120" s="612"/>
      <c r="AE1120" s="612"/>
      <c r="AF1120" s="612"/>
      <c r="AG1120" s="612"/>
      <c r="AH1120" s="612"/>
      <c r="AI1120" s="612"/>
      <c r="AJ1120" s="49"/>
    </row>
    <row r="1129" spans="1:24" ht="15.75">
      <c r="A1129" s="285" t="s">
        <v>1657</v>
      </c>
      <c r="D1129" s="32"/>
      <c r="E1129" s="32">
        <f>D5</f>
        <v>4469.6500000000005</v>
      </c>
      <c r="F1129" s="32">
        <f>D145</f>
        <v>4308.3999999999996</v>
      </c>
      <c r="G1129" s="32">
        <f>D285</f>
        <v>782.9</v>
      </c>
      <c r="H1129" s="32">
        <f>D425</f>
        <v>1274.7</v>
      </c>
      <c r="I1129" s="32">
        <f>D565</f>
        <v>521.1</v>
      </c>
      <c r="J1129" s="32">
        <f>D705</f>
        <v>268.89999999999998</v>
      </c>
      <c r="K1129" s="32">
        <f>D845</f>
        <v>0</v>
      </c>
      <c r="L1129" s="32">
        <f>D985</f>
        <v>4282.8999999999996</v>
      </c>
      <c r="N1129" s="501">
        <f>SUM(E1129:L1129)</f>
        <v>15908.55</v>
      </c>
      <c r="O1129" s="65">
        <v>15908.550000000001</v>
      </c>
      <c r="P1129" s="72">
        <f>N1129-O1129</f>
        <v>0</v>
      </c>
      <c r="Q1129" s="285"/>
      <c r="R1129" s="61"/>
      <c r="T1129" s="270"/>
      <c r="U1129" s="61"/>
      <c r="V1129" s="65"/>
      <c r="W1129" s="277"/>
      <c r="X1129" s="546"/>
    </row>
    <row r="1130" spans="1:24" ht="15.75">
      <c r="A1130" s="106" t="s">
        <v>1346</v>
      </c>
      <c r="D1130" s="32"/>
      <c r="E1130" s="32">
        <f>D6</f>
        <v>3904.0000000000005</v>
      </c>
      <c r="F1130" s="32">
        <f>D146</f>
        <v>5280.6</v>
      </c>
      <c r="G1130" s="32">
        <f>D286</f>
        <v>647.80000000000007</v>
      </c>
      <c r="H1130" s="32">
        <f>D426</f>
        <v>867.10000000000014</v>
      </c>
      <c r="I1130" s="32">
        <f>D566</f>
        <v>214.4</v>
      </c>
      <c r="J1130" s="32">
        <f>D706</f>
        <v>247.99999999999997</v>
      </c>
      <c r="K1130" s="32">
        <f>D846</f>
        <v>0</v>
      </c>
      <c r="L1130" s="32">
        <f>D986</f>
        <v>5670.9</v>
      </c>
      <c r="N1130" s="501">
        <f>SUM(E1130:L1130)</f>
        <v>16832.8</v>
      </c>
      <c r="O1130" s="65">
        <v>16832.8</v>
      </c>
      <c r="P1130" s="72">
        <f>N1130-O1130</f>
        <v>0</v>
      </c>
      <c r="Q1130" s="106"/>
      <c r="R1130" s="61"/>
      <c r="T1130" s="270"/>
      <c r="U1130" s="61"/>
      <c r="V1130" s="65"/>
      <c r="W1130" s="277"/>
      <c r="X1130" s="546"/>
    </row>
    <row r="1131" spans="1:24" ht="15.75">
      <c r="A1131" s="284" t="s">
        <v>3614</v>
      </c>
      <c r="D1131" s="32"/>
      <c r="E1131" s="32">
        <f>D7</f>
        <v>6517.5500000000011</v>
      </c>
      <c r="F1131" s="32">
        <f>D147</f>
        <v>4220.5</v>
      </c>
      <c r="G1131" s="32">
        <f>D287</f>
        <v>752.8</v>
      </c>
      <c r="H1131" s="32">
        <f>D427</f>
        <v>1027.5999999999999</v>
      </c>
      <c r="I1131" s="32">
        <f>D567</f>
        <v>493.50000000000006</v>
      </c>
      <c r="J1131" s="32">
        <f>D707</f>
        <v>336.7</v>
      </c>
      <c r="K1131" s="32">
        <f>D847</f>
        <v>0</v>
      </c>
      <c r="L1131" s="32">
        <f>D987</f>
        <v>6013.7000000000007</v>
      </c>
      <c r="N1131" s="501">
        <f>SUM(E1131:L1131)</f>
        <v>19362.350000000002</v>
      </c>
      <c r="O1131" s="65">
        <v>19362.349999999995</v>
      </c>
      <c r="P1131" s="72">
        <f>N1131-O1131</f>
        <v>0</v>
      </c>
      <c r="Q1131" s="284"/>
      <c r="R1131" s="61"/>
      <c r="T1131" s="270"/>
      <c r="U1131" s="61"/>
      <c r="V1131" s="65"/>
      <c r="W1131" s="49"/>
      <c r="X1131" s="546"/>
    </row>
    <row r="1132" spans="1:24" ht="15.75">
      <c r="A1132" s="106" t="s">
        <v>1337</v>
      </c>
      <c r="D1132" s="32"/>
      <c r="E1132" s="32">
        <f>D8</f>
        <v>5522</v>
      </c>
      <c r="F1132" s="32">
        <f>D148</f>
        <v>6703.3499999999995</v>
      </c>
      <c r="G1132" s="32">
        <f>D288</f>
        <v>948.9</v>
      </c>
      <c r="H1132" s="32">
        <f>D428</f>
        <v>1400.45</v>
      </c>
      <c r="I1132" s="32">
        <f>D568</f>
        <v>392.6</v>
      </c>
      <c r="J1132" s="32">
        <f>D708</f>
        <v>366.20000000000005</v>
      </c>
      <c r="K1132" s="32">
        <f>D848</f>
        <v>0</v>
      </c>
      <c r="L1132" s="32">
        <f>D988</f>
        <v>6063.1</v>
      </c>
      <c r="N1132" s="501">
        <f>SUM(E1132:L1132)</f>
        <v>21396.6</v>
      </c>
      <c r="O1132" s="65">
        <v>21396.600000000009</v>
      </c>
      <c r="P1132" s="72">
        <f>N1132-O1132</f>
        <v>0</v>
      </c>
      <c r="Q1132" s="106"/>
      <c r="R1132" s="84"/>
      <c r="T1132" s="270"/>
      <c r="U1132" s="61"/>
      <c r="V1132" s="65"/>
      <c r="W1132" s="277"/>
      <c r="X1132" s="546"/>
    </row>
    <row r="1133" spans="1:24" ht="15.75">
      <c r="A1133" s="107" t="s">
        <v>2195</v>
      </c>
      <c r="D1133" s="32"/>
      <c r="E1133" s="32">
        <f>D9</f>
        <v>4979.3500000000004</v>
      </c>
      <c r="F1133" s="32">
        <f>D149</f>
        <v>4869.95</v>
      </c>
      <c r="G1133" s="32">
        <f>D289</f>
        <v>1191.95</v>
      </c>
      <c r="H1133" s="32">
        <f>D429</f>
        <v>1412.9499999999998</v>
      </c>
      <c r="I1133" s="32">
        <f>D569</f>
        <v>543.90000000000009</v>
      </c>
      <c r="J1133" s="32">
        <f>D709</f>
        <v>271.20000000000005</v>
      </c>
      <c r="K1133" s="32">
        <f>D849</f>
        <v>0</v>
      </c>
      <c r="L1133" s="32">
        <f>D989</f>
        <v>5453.3000000000011</v>
      </c>
      <c r="N1133" s="501">
        <f>SUM(E1133:L1133)</f>
        <v>18722.600000000002</v>
      </c>
      <c r="O1133" s="65">
        <v>18722.599999999995</v>
      </c>
      <c r="P1133" s="72">
        <f>N1133-O1133</f>
        <v>0</v>
      </c>
      <c r="Q1133" s="107"/>
      <c r="R1133" s="61"/>
      <c r="T1133" s="270"/>
      <c r="U1133" s="61"/>
      <c r="V1133" s="65"/>
      <c r="W1133" s="277"/>
      <c r="X1133" s="546"/>
    </row>
    <row r="1134" spans="1:24" ht="15.75">
      <c r="A1134" s="285" t="s">
        <v>1</v>
      </c>
      <c r="D1134" s="32"/>
      <c r="E1134" s="32">
        <f>D10</f>
        <v>3353.9</v>
      </c>
      <c r="F1134" s="32">
        <f>D150</f>
        <v>3801.4</v>
      </c>
      <c r="G1134" s="32">
        <f>D290</f>
        <v>457.70000000000005</v>
      </c>
      <c r="H1134" s="32">
        <f>D430</f>
        <v>1123.8</v>
      </c>
      <c r="I1134" s="32">
        <f>D570</f>
        <v>502.89999999999992</v>
      </c>
      <c r="J1134" s="32">
        <f>D710</f>
        <v>244.3</v>
      </c>
      <c r="K1134" s="32">
        <f>D850</f>
        <v>0</v>
      </c>
      <c r="L1134" s="32">
        <f>D990</f>
        <v>6406.9</v>
      </c>
      <c r="N1134" s="501">
        <f>SUM(E1134:L1134)</f>
        <v>15890.899999999998</v>
      </c>
      <c r="O1134" s="65">
        <v>15890.899999999998</v>
      </c>
      <c r="P1134" s="72">
        <f>N1134-O1134</f>
        <v>0</v>
      </c>
      <c r="Q1134" s="285"/>
      <c r="R1134" s="61"/>
      <c r="T1134" s="270"/>
      <c r="U1134" s="61"/>
      <c r="V1134" s="65"/>
      <c r="W1134" s="277"/>
      <c r="X1134" s="546"/>
    </row>
    <row r="1135" spans="1:24" ht="15.75">
      <c r="A1135" s="285" t="s">
        <v>1656</v>
      </c>
      <c r="D1135" s="32"/>
      <c r="E1135" s="32">
        <f>D11</f>
        <v>4508.3499999999995</v>
      </c>
      <c r="F1135" s="32">
        <f>D151</f>
        <v>4651.05</v>
      </c>
      <c r="G1135" s="32">
        <f>D291</f>
        <v>575.50000000000011</v>
      </c>
      <c r="H1135" s="32">
        <f>D431</f>
        <v>972.59999999999991</v>
      </c>
      <c r="I1135" s="32">
        <f>D571</f>
        <v>132.5</v>
      </c>
      <c r="J1135" s="32">
        <f>D711</f>
        <v>307.8</v>
      </c>
      <c r="K1135" s="32">
        <f>D851</f>
        <v>0</v>
      </c>
      <c r="L1135" s="32">
        <f>D991</f>
        <v>7107.55</v>
      </c>
      <c r="N1135" s="501">
        <f>SUM(E1135:L1135)</f>
        <v>18255.349999999999</v>
      </c>
      <c r="O1135" s="65">
        <v>18255.350000000006</v>
      </c>
      <c r="P1135" s="72">
        <f>N1135-O1135</f>
        <v>0</v>
      </c>
      <c r="Q1135" s="285"/>
      <c r="R1135" s="61"/>
      <c r="T1135" s="270"/>
      <c r="U1135" s="61"/>
      <c r="V1135" s="65"/>
      <c r="W1135" s="277"/>
      <c r="X1135" s="546"/>
    </row>
    <row r="1136" spans="1:24" ht="15.75">
      <c r="A1136" s="285" t="s">
        <v>1664</v>
      </c>
      <c r="D1136" s="32"/>
      <c r="E1136" s="32">
        <f>D12</f>
        <v>4875.3</v>
      </c>
      <c r="F1136" s="32">
        <f>D152</f>
        <v>5700.6999999999989</v>
      </c>
      <c r="G1136" s="32">
        <f>D292</f>
        <v>831.40000000000009</v>
      </c>
      <c r="H1136" s="32">
        <f>D432</f>
        <v>1617</v>
      </c>
      <c r="I1136" s="32">
        <f>D572</f>
        <v>332.8</v>
      </c>
      <c r="J1136" s="32">
        <f>D712</f>
        <v>368.1</v>
      </c>
      <c r="K1136" s="32">
        <f>D852</f>
        <v>0</v>
      </c>
      <c r="L1136" s="32">
        <f>D992</f>
        <v>7166.1000000000022</v>
      </c>
      <c r="N1136" s="501">
        <f>SUM(E1136:L1136)</f>
        <v>20891.400000000001</v>
      </c>
      <c r="O1136" s="65">
        <v>20891.399999999998</v>
      </c>
      <c r="P1136" s="72">
        <f>N1136-O1136</f>
        <v>0</v>
      </c>
      <c r="Q1136" s="285"/>
      <c r="R1136" s="61"/>
      <c r="T1136" s="270"/>
      <c r="U1136" s="61"/>
      <c r="V1136" s="65"/>
      <c r="W1136" s="277"/>
      <c r="X1136" s="546"/>
    </row>
    <row r="1137" spans="1:24" ht="15.75">
      <c r="A1137" s="284" t="s">
        <v>3615</v>
      </c>
      <c r="D1137" s="32"/>
      <c r="E1137" s="32">
        <f>D13</f>
        <v>5432.5000000000009</v>
      </c>
      <c r="F1137" s="32">
        <f>D153</f>
        <v>4988.0999999999995</v>
      </c>
      <c r="G1137" s="32">
        <f>D293</f>
        <v>696.8</v>
      </c>
      <c r="H1137" s="32">
        <f>D433</f>
        <v>1082.7999999999997</v>
      </c>
      <c r="I1137" s="32">
        <f>D573</f>
        <v>362.40000000000003</v>
      </c>
      <c r="J1137" s="32">
        <f>D713</f>
        <v>351.1</v>
      </c>
      <c r="K1137" s="32">
        <f>D853</f>
        <v>0</v>
      </c>
      <c r="L1137" s="32">
        <f>D993</f>
        <v>5535.3000000000011</v>
      </c>
      <c r="N1137" s="501">
        <f>SUM(E1137:L1137)</f>
        <v>18449</v>
      </c>
      <c r="O1137" s="65">
        <v>18448.999999999996</v>
      </c>
      <c r="P1137" s="72">
        <f>N1137-O1137</f>
        <v>0</v>
      </c>
      <c r="Q1137" s="284"/>
      <c r="R1137" s="61"/>
      <c r="T1137" s="270"/>
      <c r="U1137" s="61"/>
      <c r="V1137" s="65"/>
      <c r="W1137" s="277"/>
      <c r="X1137" s="546"/>
    </row>
    <row r="1138" spans="1:24" ht="15.75">
      <c r="A1138" s="107" t="s">
        <v>2717</v>
      </c>
      <c r="D1138" s="32"/>
      <c r="E1138" s="32">
        <f>D14</f>
        <v>6262.7999999999993</v>
      </c>
      <c r="F1138" s="32">
        <f>D154</f>
        <v>3970.3000000000006</v>
      </c>
      <c r="G1138" s="32">
        <f>D294</f>
        <v>1315.6000000000001</v>
      </c>
      <c r="H1138" s="32">
        <f>D434</f>
        <v>1398.6999999999998</v>
      </c>
      <c r="I1138" s="32">
        <f>D574</f>
        <v>439.85</v>
      </c>
      <c r="J1138" s="32">
        <f>D714</f>
        <v>247.10000000000002</v>
      </c>
      <c r="K1138" s="32">
        <f>D854</f>
        <v>0</v>
      </c>
      <c r="L1138" s="32">
        <f>D994</f>
        <v>4639.2000000000007</v>
      </c>
      <c r="N1138" s="501">
        <f>SUM(E1138:L1138)</f>
        <v>18273.550000000003</v>
      </c>
      <c r="O1138" s="65">
        <v>18273.55</v>
      </c>
      <c r="P1138" s="72">
        <f>N1138-O1138</f>
        <v>0</v>
      </c>
      <c r="Q1138" s="107"/>
      <c r="R1138" s="61"/>
      <c r="T1138" s="270"/>
      <c r="U1138" s="61"/>
      <c r="V1138" s="65"/>
      <c r="W1138" s="277"/>
      <c r="X1138" s="546"/>
    </row>
    <row r="1139" spans="1:24" ht="15.75">
      <c r="A1139" s="107" t="s">
        <v>3616</v>
      </c>
      <c r="D1139" s="32"/>
      <c r="E1139" s="32">
        <f>D15</f>
        <v>6056.7000000000007</v>
      </c>
      <c r="F1139" s="32">
        <f>D155</f>
        <v>4495.5</v>
      </c>
      <c r="G1139" s="32">
        <f>D295</f>
        <v>753.19999999999982</v>
      </c>
      <c r="H1139" s="32">
        <f>D435</f>
        <v>909.7</v>
      </c>
      <c r="I1139" s="32">
        <f>D575</f>
        <v>292.20000000000005</v>
      </c>
      <c r="J1139" s="32">
        <f>D715</f>
        <v>324.2</v>
      </c>
      <c r="K1139" s="32">
        <f>D855</f>
        <v>0</v>
      </c>
      <c r="L1139" s="32">
        <f>D995</f>
        <v>5744.6000000000013</v>
      </c>
      <c r="N1139" s="501">
        <f>SUM(E1139:L1139)</f>
        <v>18576.100000000006</v>
      </c>
      <c r="O1139" s="65">
        <v>18576.099999999999</v>
      </c>
      <c r="P1139" s="72">
        <f>N1139-O1139</f>
        <v>0</v>
      </c>
      <c r="Q1139" s="107"/>
      <c r="R1139" s="61"/>
      <c r="T1139" s="270"/>
      <c r="U1139" s="61"/>
      <c r="V1139" s="65"/>
      <c r="W1139" s="49"/>
      <c r="X1139" s="546"/>
    </row>
    <row r="1140" spans="1:24" ht="15.75">
      <c r="A1140" s="106" t="s">
        <v>1342</v>
      </c>
      <c r="D1140" s="32"/>
      <c r="E1140" s="32">
        <f>D16</f>
        <v>5717.9000000000005</v>
      </c>
      <c r="F1140" s="32">
        <f>D156</f>
        <v>4666.2</v>
      </c>
      <c r="G1140" s="32">
        <f>D296</f>
        <v>1030.2</v>
      </c>
      <c r="H1140" s="32">
        <f>D436</f>
        <v>1136.7</v>
      </c>
      <c r="I1140" s="32">
        <f>D576</f>
        <v>420.2</v>
      </c>
      <c r="J1140" s="32">
        <f>D716</f>
        <v>211.1</v>
      </c>
      <c r="K1140" s="32">
        <f>D856</f>
        <v>0</v>
      </c>
      <c r="L1140" s="32">
        <f>D996</f>
        <v>6404.4</v>
      </c>
      <c r="N1140" s="501">
        <f>SUM(E1140:L1140)</f>
        <v>19586.700000000004</v>
      </c>
      <c r="O1140" s="65">
        <v>19586.7</v>
      </c>
      <c r="P1140" s="72">
        <f>N1140-O1140</f>
        <v>0</v>
      </c>
      <c r="Q1140" s="106"/>
      <c r="R1140" s="61"/>
      <c r="T1140" s="270"/>
      <c r="U1140" s="61"/>
      <c r="V1140" s="65"/>
      <c r="W1140" s="277"/>
      <c r="X1140" s="546"/>
    </row>
    <row r="1141" spans="1:24" ht="15.75">
      <c r="A1141" s="107" t="s">
        <v>2848</v>
      </c>
      <c r="D1141" s="32"/>
      <c r="E1141" s="32">
        <f>D17</f>
        <v>5449.05</v>
      </c>
      <c r="F1141" s="32">
        <f>D157</f>
        <v>4330.05</v>
      </c>
      <c r="G1141" s="32">
        <f>D297</f>
        <v>798.8</v>
      </c>
      <c r="H1141" s="32">
        <f>D437</f>
        <v>1085.8</v>
      </c>
      <c r="I1141" s="32">
        <f>D577</f>
        <v>383.3</v>
      </c>
      <c r="J1141" s="32">
        <f>D717</f>
        <v>125.69999999999999</v>
      </c>
      <c r="K1141" s="32">
        <f>D857</f>
        <v>22.5</v>
      </c>
      <c r="L1141" s="32">
        <f>D997</f>
        <v>5708.4000000000005</v>
      </c>
      <c r="N1141" s="501">
        <f>SUM(E1141:L1141)</f>
        <v>17903.599999999999</v>
      </c>
      <c r="O1141" s="65">
        <v>17903.600000000006</v>
      </c>
      <c r="P1141" s="72">
        <f>N1141-O1141</f>
        <v>0</v>
      </c>
      <c r="Q1141" s="107"/>
      <c r="R1141" s="61"/>
      <c r="T1141" s="270"/>
      <c r="U1141" s="61"/>
      <c r="V1141" s="65"/>
      <c r="W1141" s="277"/>
      <c r="X1141" s="546"/>
    </row>
    <row r="1142" spans="1:24" ht="15.75">
      <c r="A1142" s="107" t="s">
        <v>675</v>
      </c>
      <c r="D1142" s="32"/>
      <c r="E1142" s="32">
        <f>D18</f>
        <v>5960.0999999999995</v>
      </c>
      <c r="F1142" s="32">
        <f>D158</f>
        <v>4138.9500000000007</v>
      </c>
      <c r="G1142" s="32">
        <f>D298</f>
        <v>712.4</v>
      </c>
      <c r="H1142" s="32">
        <f>D438</f>
        <v>854.99999999999989</v>
      </c>
      <c r="I1142" s="32">
        <f>D578</f>
        <v>242</v>
      </c>
      <c r="J1142" s="32">
        <f>D718</f>
        <v>148.4</v>
      </c>
      <c r="K1142" s="32">
        <f>D858</f>
        <v>0</v>
      </c>
      <c r="L1142" s="32">
        <f>D998</f>
        <v>5036.7000000000007</v>
      </c>
      <c r="N1142" s="501">
        <f>SUM(E1142:L1142)</f>
        <v>17093.55</v>
      </c>
      <c r="O1142" s="65">
        <v>17093.549999999996</v>
      </c>
      <c r="P1142" s="72">
        <f>N1142-O1142</f>
        <v>0</v>
      </c>
      <c r="Q1142" s="107"/>
      <c r="R1142" s="61"/>
      <c r="T1142" s="270"/>
      <c r="U1142" s="61"/>
      <c r="V1142" s="65"/>
      <c r="W1142" s="277"/>
      <c r="X1142" s="546"/>
    </row>
    <row r="1143" spans="1:24" ht="15.75">
      <c r="A1143" s="107" t="s">
        <v>2707</v>
      </c>
      <c r="D1143" s="32"/>
      <c r="E1143" s="32">
        <f>D19</f>
        <v>4591</v>
      </c>
      <c r="F1143" s="32">
        <f>D159</f>
        <v>4936.75</v>
      </c>
      <c r="G1143" s="32">
        <f>D299</f>
        <v>1088.6999999999998</v>
      </c>
      <c r="H1143" s="32">
        <f>D439</f>
        <v>1392.3</v>
      </c>
      <c r="I1143" s="32">
        <f>D579</f>
        <v>457.6</v>
      </c>
      <c r="J1143" s="32">
        <f>D719</f>
        <v>263.39999999999998</v>
      </c>
      <c r="K1143" s="32">
        <f>D859</f>
        <v>19.5</v>
      </c>
      <c r="L1143" s="32">
        <f>D999</f>
        <v>7104.4</v>
      </c>
      <c r="N1143" s="501">
        <f>SUM(E1143:L1143)</f>
        <v>19853.650000000001</v>
      </c>
      <c r="O1143" s="65">
        <v>19853.650000000005</v>
      </c>
      <c r="P1143" s="72">
        <f>N1143-O1143</f>
        <v>0</v>
      </c>
      <c r="Q1143" s="107"/>
      <c r="R1143" s="61"/>
      <c r="T1143" s="270"/>
      <c r="U1143" s="61"/>
      <c r="V1143" s="65"/>
      <c r="W1143" s="277"/>
      <c r="X1143" s="546"/>
    </row>
    <row r="1144" spans="1:24" ht="15.75">
      <c r="A1144" s="284" t="s">
        <v>3617</v>
      </c>
      <c r="D1144" s="32"/>
      <c r="E1144" s="32">
        <f>D20</f>
        <v>5688.6</v>
      </c>
      <c r="F1144" s="32">
        <f>D160</f>
        <v>4272.7</v>
      </c>
      <c r="G1144" s="32">
        <f>D300</f>
        <v>661.19999999999993</v>
      </c>
      <c r="H1144" s="32">
        <f>D440</f>
        <v>798.8</v>
      </c>
      <c r="I1144" s="32">
        <f>D580</f>
        <v>149.30000000000001</v>
      </c>
      <c r="J1144" s="32">
        <f>D720</f>
        <v>161.29999999999998</v>
      </c>
      <c r="K1144" s="32">
        <f>D860</f>
        <v>0</v>
      </c>
      <c r="L1144" s="32">
        <f>D1000</f>
        <v>5171.8</v>
      </c>
      <c r="N1144" s="501">
        <f>SUM(E1144:L1144)</f>
        <v>16903.699999999997</v>
      </c>
      <c r="O1144" s="65">
        <v>16903.700000000008</v>
      </c>
      <c r="P1144" s="72">
        <f>N1144-O1144</f>
        <v>0</v>
      </c>
      <c r="Q1144" s="284"/>
      <c r="R1144" s="61"/>
      <c r="T1144" s="270"/>
      <c r="U1144" s="61"/>
      <c r="V1144" s="65"/>
      <c r="W1144" s="49"/>
      <c r="X1144" s="546"/>
    </row>
    <row r="1145" spans="1:24" ht="15.75">
      <c r="A1145" s="285" t="s">
        <v>1653</v>
      </c>
      <c r="D1145" s="32"/>
      <c r="E1145" s="32">
        <f>D21</f>
        <v>6161.35</v>
      </c>
      <c r="F1145" s="32">
        <f>D161</f>
        <v>5980</v>
      </c>
      <c r="G1145" s="32">
        <f>D301</f>
        <v>780.8</v>
      </c>
      <c r="H1145" s="32">
        <f>D441</f>
        <v>1282.9000000000001</v>
      </c>
      <c r="I1145" s="32">
        <f>D581</f>
        <v>232.4</v>
      </c>
      <c r="J1145" s="32">
        <f>D721</f>
        <v>300.5</v>
      </c>
      <c r="K1145" s="32">
        <f>D861</f>
        <v>0</v>
      </c>
      <c r="L1145" s="32">
        <f>D1001</f>
        <v>5889.4</v>
      </c>
      <c r="N1145" s="501">
        <f>SUM(E1145:L1145)</f>
        <v>20627.349999999999</v>
      </c>
      <c r="O1145" s="65">
        <v>20627.349999999999</v>
      </c>
      <c r="P1145" s="72">
        <f>N1145-O1145</f>
        <v>0</v>
      </c>
      <c r="Q1145" s="285"/>
      <c r="R1145" s="61"/>
      <c r="T1145" s="270"/>
      <c r="U1145" s="61"/>
      <c r="V1145" s="65"/>
      <c r="W1145" s="277"/>
      <c r="X1145" s="546"/>
    </row>
    <row r="1146" spans="1:24" ht="15.75">
      <c r="A1146" s="107" t="s">
        <v>2196</v>
      </c>
      <c r="D1146" s="32"/>
      <c r="E1146" s="32">
        <f>D22</f>
        <v>4191.8499999999995</v>
      </c>
      <c r="F1146" s="32">
        <f>D162</f>
        <v>4822.3</v>
      </c>
      <c r="G1146" s="32">
        <f>D302</f>
        <v>798.55</v>
      </c>
      <c r="H1146" s="32">
        <f>D442</f>
        <v>1217.5000000000002</v>
      </c>
      <c r="I1146" s="32">
        <f>D582</f>
        <v>358.45</v>
      </c>
      <c r="J1146" s="32">
        <f>D722</f>
        <v>327.2</v>
      </c>
      <c r="K1146" s="32">
        <f>D862</f>
        <v>0</v>
      </c>
      <c r="L1146" s="32">
        <f>D1002</f>
        <v>7084.0499999999993</v>
      </c>
      <c r="N1146" s="501">
        <f>SUM(E1146:L1146)</f>
        <v>18799.900000000001</v>
      </c>
      <c r="O1146" s="65">
        <v>18799.900000000001</v>
      </c>
      <c r="P1146" s="72">
        <f>N1146-O1146</f>
        <v>0</v>
      </c>
      <c r="Q1146" s="107"/>
      <c r="R1146" s="61"/>
      <c r="T1146" s="270"/>
      <c r="U1146" s="61"/>
      <c r="V1146" s="65"/>
      <c r="W1146" s="49"/>
      <c r="X1146" s="546"/>
    </row>
    <row r="1147" spans="1:24" ht="15.75">
      <c r="A1147" s="107" t="s">
        <v>153</v>
      </c>
      <c r="D1147" s="32"/>
      <c r="E1147" s="32">
        <f>D23</f>
        <v>6220.7</v>
      </c>
      <c r="F1147" s="32">
        <f>D163</f>
        <v>4358.1000000000004</v>
      </c>
      <c r="G1147" s="32">
        <f>D303</f>
        <v>1111</v>
      </c>
      <c r="H1147" s="32">
        <f>D443</f>
        <v>1170.8999999999999</v>
      </c>
      <c r="I1147" s="32">
        <f>D583</f>
        <v>621.20000000000005</v>
      </c>
      <c r="J1147" s="32">
        <f>D723</f>
        <v>261.00000000000006</v>
      </c>
      <c r="K1147" s="32">
        <f>D863</f>
        <v>1.5</v>
      </c>
      <c r="L1147" s="32">
        <f>D1003</f>
        <v>6302.3</v>
      </c>
      <c r="N1147" s="501">
        <f>SUM(E1147:L1147)</f>
        <v>20046.7</v>
      </c>
      <c r="O1147" s="65">
        <v>20046.700000000012</v>
      </c>
      <c r="P1147" s="72">
        <f>N1147-O1147</f>
        <v>0</v>
      </c>
      <c r="Q1147" s="107"/>
      <c r="R1147" s="61"/>
      <c r="T1147" s="270"/>
      <c r="U1147" s="61"/>
      <c r="V1147" s="65"/>
      <c r="W1147" s="277"/>
      <c r="X1147" s="546"/>
    </row>
    <row r="1148" spans="1:24" ht="15.75">
      <c r="A1148" s="285" t="s">
        <v>1665</v>
      </c>
      <c r="D1148" s="32"/>
      <c r="E1148" s="32">
        <f>D24</f>
        <v>3848.9999999999995</v>
      </c>
      <c r="F1148" s="32">
        <f>D164</f>
        <v>3076.4</v>
      </c>
      <c r="G1148" s="32">
        <f>D304</f>
        <v>638.90000000000009</v>
      </c>
      <c r="H1148" s="32">
        <f>D444</f>
        <v>1182.9999999999998</v>
      </c>
      <c r="I1148" s="32">
        <f>D584</f>
        <v>602.29999999999995</v>
      </c>
      <c r="J1148" s="32">
        <f>D724</f>
        <v>231.6</v>
      </c>
      <c r="K1148" s="32">
        <f>D864</f>
        <v>12.1</v>
      </c>
      <c r="L1148" s="32">
        <f>D1004</f>
        <v>3881.2999999999997</v>
      </c>
      <c r="N1148" s="501">
        <f>SUM(E1148:L1148)</f>
        <v>13474.599999999999</v>
      </c>
      <c r="O1148" s="65">
        <v>13474.600000000004</v>
      </c>
      <c r="P1148" s="72">
        <f>N1148-O1148</f>
        <v>0</v>
      </c>
      <c r="Q1148" s="285"/>
      <c r="R1148" s="61"/>
      <c r="T1148" s="270"/>
      <c r="U1148" s="61"/>
      <c r="V1148" s="65"/>
      <c r="W1148" s="277"/>
      <c r="X1148" s="546"/>
    </row>
    <row r="1149" spans="1:24" ht="15.75">
      <c r="A1149" s="284" t="s">
        <v>3618</v>
      </c>
      <c r="D1149" s="32"/>
      <c r="E1149" s="32">
        <f>D25</f>
        <v>4930.4500000000007</v>
      </c>
      <c r="F1149" s="32">
        <f>D165</f>
        <v>5683.6</v>
      </c>
      <c r="G1149" s="32">
        <f>D305</f>
        <v>1359.5</v>
      </c>
      <c r="H1149" s="32">
        <f>D445</f>
        <v>1189.4000000000001</v>
      </c>
      <c r="I1149" s="32">
        <f>D585</f>
        <v>472</v>
      </c>
      <c r="J1149" s="32">
        <f>D725</f>
        <v>334.49999999999994</v>
      </c>
      <c r="K1149" s="32">
        <f>D865</f>
        <v>14.3</v>
      </c>
      <c r="L1149" s="32">
        <f>D1005</f>
        <v>6240.6999999999989</v>
      </c>
      <c r="N1149" s="501">
        <f>SUM(E1149:L1149)</f>
        <v>20224.449999999997</v>
      </c>
      <c r="O1149" s="65">
        <v>20224.45</v>
      </c>
      <c r="P1149" s="72">
        <f>N1149-O1149</f>
        <v>0</v>
      </c>
      <c r="Q1149" s="284"/>
      <c r="R1149" s="61"/>
      <c r="T1149" s="270"/>
      <c r="U1149" s="61"/>
      <c r="V1149" s="65"/>
      <c r="W1149" s="277"/>
      <c r="X1149" s="546"/>
    </row>
    <row r="1150" spans="1:24" ht="15.75">
      <c r="A1150" s="107" t="s">
        <v>2212</v>
      </c>
      <c r="D1150" s="32"/>
      <c r="E1150" s="32">
        <f>D26</f>
        <v>5641.2999999999993</v>
      </c>
      <c r="F1150" s="32">
        <f>D166</f>
        <v>4682.5</v>
      </c>
      <c r="G1150" s="32">
        <f>D306</f>
        <v>1181.5</v>
      </c>
      <c r="H1150" s="32">
        <f>D446</f>
        <v>533.9</v>
      </c>
      <c r="I1150" s="32">
        <f>D586</f>
        <v>468.6</v>
      </c>
      <c r="J1150" s="32">
        <f>D726</f>
        <v>179.29999999999998</v>
      </c>
      <c r="K1150" s="32">
        <f>D866</f>
        <v>0</v>
      </c>
      <c r="L1150" s="32">
        <f>D1006</f>
        <v>6219.1999999999989</v>
      </c>
      <c r="N1150" s="501">
        <f>SUM(E1150:L1150)</f>
        <v>18906.299999999996</v>
      </c>
      <c r="O1150" s="65">
        <v>18906.3</v>
      </c>
      <c r="P1150" s="72">
        <f>N1150-O1150</f>
        <v>0</v>
      </c>
      <c r="Q1150" s="107"/>
      <c r="R1150" s="61"/>
      <c r="T1150" s="270"/>
      <c r="U1150" s="61"/>
      <c r="V1150" s="65"/>
      <c r="W1150" s="277"/>
      <c r="X1150" s="546"/>
    </row>
    <row r="1151" spans="1:24" ht="15.75">
      <c r="A1151" s="284" t="s">
        <v>3619</v>
      </c>
      <c r="D1151" s="32"/>
      <c r="E1151" s="32">
        <f>D27</f>
        <v>5592.7500000000009</v>
      </c>
      <c r="F1151" s="32">
        <f>D167</f>
        <v>4402.1000000000004</v>
      </c>
      <c r="G1151" s="32">
        <f>D307</f>
        <v>806.80000000000018</v>
      </c>
      <c r="H1151" s="32">
        <f>D447</f>
        <v>875</v>
      </c>
      <c r="I1151" s="32">
        <f>D587</f>
        <v>339.59999999999997</v>
      </c>
      <c r="J1151" s="32">
        <f>D727</f>
        <v>328.3</v>
      </c>
      <c r="K1151" s="32">
        <f>D867</f>
        <v>0</v>
      </c>
      <c r="L1151" s="32">
        <f>D1007</f>
        <v>5639.0999999999995</v>
      </c>
      <c r="N1151" s="501">
        <f>SUM(E1151:L1151)</f>
        <v>17983.650000000001</v>
      </c>
      <c r="O1151" s="65">
        <v>17983.650000000001</v>
      </c>
      <c r="P1151" s="72">
        <f>N1151-O1151</f>
        <v>0</v>
      </c>
      <c r="Q1151" s="284"/>
      <c r="R1151" s="61"/>
      <c r="T1151" s="270"/>
      <c r="U1151" s="61"/>
      <c r="V1151" s="65"/>
      <c r="W1151" s="277"/>
      <c r="X1151" s="546"/>
    </row>
    <row r="1152" spans="1:24" ht="15.75">
      <c r="A1152" s="107" t="s">
        <v>2720</v>
      </c>
      <c r="D1152" s="32"/>
      <c r="E1152" s="32">
        <f>D28</f>
        <v>5438.1500000000005</v>
      </c>
      <c r="F1152" s="32">
        <f>D168</f>
        <v>5845.1999999999989</v>
      </c>
      <c r="G1152" s="32">
        <f>D308</f>
        <v>1129.8</v>
      </c>
      <c r="H1152" s="32">
        <f>D448</f>
        <v>1314.2</v>
      </c>
      <c r="I1152" s="32">
        <f>D588</f>
        <v>416.2000000000001</v>
      </c>
      <c r="J1152" s="32">
        <f>D728</f>
        <v>240.79999999999998</v>
      </c>
      <c r="K1152" s="32">
        <f>D868</f>
        <v>0</v>
      </c>
      <c r="L1152" s="32">
        <f>D1008</f>
        <v>5280.5</v>
      </c>
      <c r="N1152" s="501">
        <f>SUM(E1152:L1152)</f>
        <v>19664.849999999999</v>
      </c>
      <c r="O1152" s="65">
        <v>19664.849999999991</v>
      </c>
      <c r="P1152" s="72">
        <f>N1152-O1152</f>
        <v>0</v>
      </c>
      <c r="Q1152" s="107"/>
      <c r="R1152" s="61"/>
      <c r="T1152" s="270"/>
      <c r="U1152" s="61"/>
      <c r="V1152" s="65"/>
      <c r="W1152" s="277"/>
      <c r="X1152" s="546"/>
    </row>
    <row r="1153" spans="1:24" ht="15.75">
      <c r="A1153" s="285" t="s">
        <v>1661</v>
      </c>
      <c r="D1153" s="32"/>
      <c r="E1153" s="32">
        <f>D29</f>
        <v>3873.3000000000006</v>
      </c>
      <c r="F1153" s="32">
        <f>D169</f>
        <v>7543.7500000000009</v>
      </c>
      <c r="G1153" s="32">
        <f>D309</f>
        <v>883.2</v>
      </c>
      <c r="H1153" s="32">
        <f>D449</f>
        <v>1436.1999999999998</v>
      </c>
      <c r="I1153" s="32">
        <f>D589</f>
        <v>311.8</v>
      </c>
      <c r="J1153" s="32">
        <f>D729</f>
        <v>348.34999999999997</v>
      </c>
      <c r="K1153" s="32">
        <f>D869</f>
        <v>0</v>
      </c>
      <c r="L1153" s="32">
        <f>D1009</f>
        <v>5918.3</v>
      </c>
      <c r="N1153" s="501">
        <f>SUM(E1153:L1153)</f>
        <v>20314.900000000001</v>
      </c>
      <c r="O1153" s="65">
        <v>20314.900000000012</v>
      </c>
      <c r="P1153" s="72">
        <f>N1153-O1153</f>
        <v>0</v>
      </c>
      <c r="Q1153" s="285"/>
      <c r="R1153" s="61"/>
      <c r="T1153" s="270"/>
      <c r="U1153" s="61"/>
      <c r="V1153" s="65"/>
      <c r="W1153" s="277"/>
      <c r="X1153" s="546"/>
    </row>
    <row r="1154" spans="1:24" ht="15.75">
      <c r="A1154" s="285" t="s">
        <v>11</v>
      </c>
      <c r="D1154" s="32"/>
      <c r="E1154" s="32">
        <f>D30</f>
        <v>4178.7</v>
      </c>
      <c r="F1154" s="32">
        <f>D170</f>
        <v>5990.2000000000007</v>
      </c>
      <c r="G1154" s="32">
        <f>D310</f>
        <v>951</v>
      </c>
      <c r="H1154" s="32">
        <f>D450</f>
        <v>987.50000000000011</v>
      </c>
      <c r="I1154" s="32">
        <f>D590</f>
        <v>406.90000000000003</v>
      </c>
      <c r="J1154" s="32">
        <f>D730</f>
        <v>319.60000000000002</v>
      </c>
      <c r="K1154" s="32">
        <f>D870</f>
        <v>0</v>
      </c>
      <c r="L1154" s="32">
        <f>D1010</f>
        <v>7122.5499999999993</v>
      </c>
      <c r="N1154" s="501">
        <f>SUM(E1154:L1154)</f>
        <v>19956.45</v>
      </c>
      <c r="O1154" s="65">
        <v>19956.450000000008</v>
      </c>
      <c r="P1154" s="72">
        <f>N1154-O1154</f>
        <v>0</v>
      </c>
      <c r="Q1154" s="285"/>
      <c r="R1154" s="61"/>
      <c r="T1154" s="270"/>
      <c r="U1154" s="61"/>
      <c r="V1154" s="65"/>
      <c r="W1154" s="49"/>
      <c r="X1154" s="546"/>
    </row>
    <row r="1155" spans="1:24" ht="15.75">
      <c r="A1155" s="107" t="s">
        <v>2197</v>
      </c>
      <c r="D1155" s="32"/>
      <c r="E1155" s="32">
        <f>D31</f>
        <v>5399.55</v>
      </c>
      <c r="F1155" s="32">
        <f>D171</f>
        <v>3550.5</v>
      </c>
      <c r="G1155" s="32">
        <f>D311</f>
        <v>594.6</v>
      </c>
      <c r="H1155" s="32">
        <f>D451</f>
        <v>511.30000000000007</v>
      </c>
      <c r="I1155" s="32">
        <f>D591</f>
        <v>292.70000000000005</v>
      </c>
      <c r="J1155" s="32">
        <f>D731</f>
        <v>237.29999999999998</v>
      </c>
      <c r="K1155" s="32">
        <f>D871</f>
        <v>0</v>
      </c>
      <c r="L1155" s="32">
        <f>D1011</f>
        <v>5041.9999999999991</v>
      </c>
      <c r="N1155" s="501">
        <f>SUM(E1155:L1155)</f>
        <v>15627.949999999997</v>
      </c>
      <c r="O1155" s="65">
        <v>15627.949999999997</v>
      </c>
      <c r="P1155" s="72">
        <f>N1155-O1155</f>
        <v>0</v>
      </c>
      <c r="Q1155" s="107"/>
      <c r="R1155" s="61"/>
      <c r="T1155" s="270"/>
      <c r="U1155" s="61"/>
      <c r="V1155" s="65"/>
      <c r="W1155" s="277"/>
      <c r="X1155" s="546"/>
    </row>
    <row r="1156" spans="1:24" ht="15.75">
      <c r="A1156" s="285" t="s">
        <v>1666</v>
      </c>
      <c r="D1156" s="32"/>
      <c r="E1156" s="32">
        <f>D32</f>
        <v>6521.7999999999993</v>
      </c>
      <c r="F1156" s="32">
        <f>D172</f>
        <v>6075.55</v>
      </c>
      <c r="G1156" s="32">
        <f>D312</f>
        <v>1025.1000000000001</v>
      </c>
      <c r="H1156" s="32">
        <f>D452</f>
        <v>1322.4</v>
      </c>
      <c r="I1156" s="32">
        <f>D592</f>
        <v>401.09999999999997</v>
      </c>
      <c r="J1156" s="32">
        <f>D732</f>
        <v>264.7</v>
      </c>
      <c r="K1156" s="32">
        <f>D872</f>
        <v>0</v>
      </c>
      <c r="L1156" s="32">
        <f>D1012</f>
        <v>6761.2</v>
      </c>
      <c r="N1156" s="501">
        <f>SUM(E1156:L1156)</f>
        <v>22371.85</v>
      </c>
      <c r="O1156" s="65">
        <v>22371.85</v>
      </c>
      <c r="P1156" s="72">
        <f>N1156-O1156</f>
        <v>0</v>
      </c>
      <c r="Q1156" s="285"/>
      <c r="R1156" s="61"/>
      <c r="T1156" s="270"/>
      <c r="U1156" s="61"/>
      <c r="V1156" s="65"/>
      <c r="W1156" s="49"/>
      <c r="X1156" s="546"/>
    </row>
    <row r="1157" spans="1:24" ht="15.75">
      <c r="A1157" s="106" t="s">
        <v>1344</v>
      </c>
      <c r="D1157" s="32"/>
      <c r="E1157" s="32">
        <f>D33</f>
        <v>4541.8</v>
      </c>
      <c r="F1157" s="32">
        <f>D173</f>
        <v>6230.2000000000007</v>
      </c>
      <c r="G1157" s="32">
        <f>D313</f>
        <v>869.7</v>
      </c>
      <c r="H1157" s="32">
        <f>D453</f>
        <v>1404.9</v>
      </c>
      <c r="I1157" s="32">
        <f>D593</f>
        <v>511.59999999999997</v>
      </c>
      <c r="J1157" s="32">
        <f>D733</f>
        <v>275.8</v>
      </c>
      <c r="K1157" s="32">
        <f>D873</f>
        <v>0</v>
      </c>
      <c r="L1157" s="32">
        <f>D1013</f>
        <v>6707.9</v>
      </c>
      <c r="N1157" s="501">
        <f>SUM(E1157:L1157)</f>
        <v>20541.900000000001</v>
      </c>
      <c r="O1157" s="65">
        <v>20541.900000000005</v>
      </c>
      <c r="P1157" s="72">
        <f>N1157-O1157</f>
        <v>0</v>
      </c>
      <c r="Q1157" s="106"/>
      <c r="R1157" s="61"/>
      <c r="T1157" s="270"/>
      <c r="U1157" s="61"/>
      <c r="V1157" s="65"/>
      <c r="W1157" s="49"/>
      <c r="X1157" s="546"/>
    </row>
    <row r="1158" spans="1:24" ht="15.75">
      <c r="A1158" s="107" t="s">
        <v>633</v>
      </c>
      <c r="D1158" s="32"/>
      <c r="E1158" s="32">
        <f>D34</f>
        <v>4842.1500000000005</v>
      </c>
      <c r="F1158" s="32">
        <f>D174</f>
        <v>3796.2</v>
      </c>
      <c r="G1158" s="32">
        <f>D314</f>
        <v>690.50000000000011</v>
      </c>
      <c r="H1158" s="32">
        <f>D454</f>
        <v>784.2</v>
      </c>
      <c r="I1158" s="32">
        <f>D594</f>
        <v>403.24999999999989</v>
      </c>
      <c r="J1158" s="32">
        <f>D734</f>
        <v>232.89999999999998</v>
      </c>
      <c r="K1158" s="32">
        <f>D874</f>
        <v>0</v>
      </c>
      <c r="L1158" s="32">
        <f>D1014</f>
        <v>5016.5</v>
      </c>
      <c r="N1158" s="501">
        <f>SUM(E1158:L1158)</f>
        <v>15765.7</v>
      </c>
      <c r="O1158" s="65">
        <v>15765.7</v>
      </c>
      <c r="P1158" s="72">
        <f>N1158-O1158</f>
        <v>0</v>
      </c>
      <c r="Q1158" s="107"/>
      <c r="R1158" s="61"/>
      <c r="T1158" s="270"/>
      <c r="U1158" s="61"/>
      <c r="V1158" s="65"/>
      <c r="W1158" s="277"/>
      <c r="X1158" s="546"/>
    </row>
    <row r="1159" spans="1:24" ht="15.75">
      <c r="A1159" s="285" t="s">
        <v>1658</v>
      </c>
      <c r="D1159" s="32"/>
      <c r="E1159" s="32">
        <f>D35</f>
        <v>4715.1499999999996</v>
      </c>
      <c r="F1159" s="32">
        <f>D175</f>
        <v>3942.6000000000004</v>
      </c>
      <c r="G1159" s="32">
        <f>D315</f>
        <v>655.55000000000007</v>
      </c>
      <c r="H1159" s="32">
        <f>D455</f>
        <v>973.40000000000009</v>
      </c>
      <c r="I1159" s="32">
        <f>D595</f>
        <v>251.3</v>
      </c>
      <c r="J1159" s="32">
        <f>D735</f>
        <v>299.5</v>
      </c>
      <c r="K1159" s="32">
        <f>D875</f>
        <v>0</v>
      </c>
      <c r="L1159" s="32">
        <f>D1015</f>
        <v>5621.9500000000007</v>
      </c>
      <c r="N1159" s="501">
        <f>SUM(E1159:L1159)</f>
        <v>16459.449999999997</v>
      </c>
      <c r="O1159" s="65">
        <v>16459.449999999993</v>
      </c>
      <c r="P1159" s="72">
        <f>N1159-O1159</f>
        <v>0</v>
      </c>
      <c r="Q1159" s="285"/>
      <c r="R1159" s="61"/>
      <c r="T1159" s="270"/>
      <c r="U1159" s="61"/>
      <c r="V1159" s="65"/>
      <c r="W1159" s="49"/>
      <c r="X1159" s="546"/>
    </row>
    <row r="1160" spans="1:24" ht="15.75">
      <c r="A1160" s="107" t="s">
        <v>2716</v>
      </c>
      <c r="D1160" s="32"/>
      <c r="E1160" s="32">
        <f>D36</f>
        <v>5094.8</v>
      </c>
      <c r="F1160" s="32">
        <f>D176</f>
        <v>5214.3999999999996</v>
      </c>
      <c r="G1160" s="32">
        <f>D316</f>
        <v>940.8</v>
      </c>
      <c r="H1160" s="32">
        <f>D456</f>
        <v>983.3</v>
      </c>
      <c r="I1160" s="32">
        <f>D596</f>
        <v>538.70000000000005</v>
      </c>
      <c r="J1160" s="32">
        <f>D736</f>
        <v>447.6</v>
      </c>
      <c r="K1160" s="32">
        <f>D876</f>
        <v>11</v>
      </c>
      <c r="L1160" s="32">
        <f>D1016</f>
        <v>5044.2</v>
      </c>
      <c r="N1160" s="501">
        <f>SUM(E1160:L1160)</f>
        <v>18274.8</v>
      </c>
      <c r="O1160" s="65">
        <v>18274.800000000007</v>
      </c>
      <c r="P1160" s="72">
        <f>N1160-O1160</f>
        <v>0</v>
      </c>
      <c r="Q1160" s="107"/>
      <c r="R1160" s="61"/>
      <c r="T1160" s="270"/>
      <c r="U1160" s="61"/>
      <c r="V1160" s="65"/>
      <c r="W1160" s="277"/>
      <c r="X1160" s="546"/>
    </row>
    <row r="1161" spans="1:24" ht="15.75">
      <c r="A1161" s="284" t="s">
        <v>3620</v>
      </c>
      <c r="D1161" s="32"/>
      <c r="E1161" s="32">
        <f>D37</f>
        <v>4523.8</v>
      </c>
      <c r="F1161" s="32">
        <f>D177</f>
        <v>4120.2000000000007</v>
      </c>
      <c r="G1161" s="32">
        <f>D317</f>
        <v>538.6</v>
      </c>
      <c r="H1161" s="32">
        <f>D457</f>
        <v>1210.8</v>
      </c>
      <c r="I1161" s="32">
        <f>D597</f>
        <v>289.59999999999997</v>
      </c>
      <c r="J1161" s="32">
        <f>D737</f>
        <v>307.5</v>
      </c>
      <c r="K1161" s="32">
        <f>D877</f>
        <v>0</v>
      </c>
      <c r="L1161" s="32">
        <f>D1017</f>
        <v>5222.8999999999987</v>
      </c>
      <c r="N1161" s="501">
        <f>SUM(E1161:L1161)</f>
        <v>16213.399999999998</v>
      </c>
      <c r="O1161" s="65">
        <v>16213.4</v>
      </c>
      <c r="P1161" s="72">
        <f>N1161-O1161</f>
        <v>0</v>
      </c>
      <c r="Q1161" s="284"/>
      <c r="R1161" s="61"/>
      <c r="T1161" s="270"/>
      <c r="U1161" s="61"/>
      <c r="V1161" s="65"/>
      <c r="W1161" s="277"/>
      <c r="X1161" s="546"/>
    </row>
    <row r="1162" spans="1:24" ht="15.75">
      <c r="A1162" s="107" t="s">
        <v>687</v>
      </c>
      <c r="D1162" s="32"/>
      <c r="E1162" s="32">
        <f>D38</f>
        <v>5330</v>
      </c>
      <c r="F1162" s="32">
        <f>D178</f>
        <v>5030.7</v>
      </c>
      <c r="G1162" s="32">
        <f>D318</f>
        <v>1196.9000000000001</v>
      </c>
      <c r="H1162" s="32">
        <f>D458</f>
        <v>1435</v>
      </c>
      <c r="I1162" s="32">
        <f>D598</f>
        <v>518.04999999999995</v>
      </c>
      <c r="J1162" s="32">
        <f>D738</f>
        <v>279.10000000000002</v>
      </c>
      <c r="K1162" s="32">
        <f>D878</f>
        <v>4.5</v>
      </c>
      <c r="L1162" s="32">
        <f>D1018</f>
        <v>6344.7000000000016</v>
      </c>
      <c r="N1162" s="501">
        <f>SUM(E1162:L1162)</f>
        <v>20138.95</v>
      </c>
      <c r="O1162" s="65">
        <v>20138.949999999997</v>
      </c>
      <c r="P1162" s="72">
        <f>N1162-O1162</f>
        <v>0</v>
      </c>
      <c r="Q1162" s="107"/>
      <c r="R1162" s="61"/>
      <c r="T1162" s="270"/>
      <c r="U1162" s="61"/>
      <c r="V1162" s="65"/>
      <c r="W1162" s="277"/>
      <c r="X1162" s="546"/>
    </row>
    <row r="1163" spans="1:24" ht="15.75">
      <c r="A1163" s="107" t="s">
        <v>639</v>
      </c>
      <c r="D1163" s="32"/>
      <c r="E1163" s="32">
        <f>D39</f>
        <v>3798.7999999999997</v>
      </c>
      <c r="F1163" s="32">
        <f>D179</f>
        <v>2881.5</v>
      </c>
      <c r="G1163" s="32">
        <f>D319</f>
        <v>908.45</v>
      </c>
      <c r="H1163" s="32">
        <f>D459</f>
        <v>789.09999999999991</v>
      </c>
      <c r="I1163" s="32">
        <f>D599</f>
        <v>238.55</v>
      </c>
      <c r="J1163" s="32">
        <f>D739</f>
        <v>219.29999999999998</v>
      </c>
      <c r="K1163" s="32">
        <f>D879</f>
        <v>0</v>
      </c>
      <c r="L1163" s="32">
        <f>D1019</f>
        <v>3955.25</v>
      </c>
      <c r="N1163" s="501">
        <f>SUM(E1163:L1163)</f>
        <v>12790.949999999997</v>
      </c>
      <c r="O1163" s="65">
        <v>12790.95</v>
      </c>
      <c r="P1163" s="72">
        <f>N1163-O1163</f>
        <v>0</v>
      </c>
      <c r="Q1163" s="107"/>
      <c r="R1163" s="61"/>
      <c r="T1163" s="270"/>
      <c r="U1163" s="61"/>
      <c r="V1163" s="65"/>
      <c r="W1163" s="277"/>
      <c r="X1163" s="546"/>
    </row>
    <row r="1164" spans="1:24" ht="15.75">
      <c r="A1164" s="284" t="s">
        <v>3649</v>
      </c>
      <c r="D1164" s="32"/>
      <c r="E1164" s="32">
        <f>D40</f>
        <v>5418.4</v>
      </c>
      <c r="F1164" s="32">
        <f>D180</f>
        <v>5055.7</v>
      </c>
      <c r="G1164" s="32">
        <f>D320</f>
        <v>1035.8999999999999</v>
      </c>
      <c r="H1164" s="32">
        <f>D460</f>
        <v>1431</v>
      </c>
      <c r="I1164" s="32">
        <f>D600</f>
        <v>480.50000000000006</v>
      </c>
      <c r="J1164" s="32">
        <f>D740</f>
        <v>355.6</v>
      </c>
      <c r="K1164" s="32">
        <f>D880</f>
        <v>0</v>
      </c>
      <c r="L1164" s="32">
        <f>D1020</f>
        <v>4780.6000000000004</v>
      </c>
      <c r="N1164" s="501">
        <f>SUM(E1164:L1164)</f>
        <v>18557.699999999997</v>
      </c>
      <c r="O1164" s="65">
        <v>18557.7</v>
      </c>
      <c r="P1164" s="72">
        <f>N1164-O1164</f>
        <v>0</v>
      </c>
      <c r="Q1164" s="284"/>
      <c r="R1164" s="61"/>
      <c r="T1164" s="270"/>
      <c r="U1164" s="61"/>
      <c r="V1164" s="65"/>
      <c r="W1164" s="277"/>
      <c r="X1164" s="546"/>
    </row>
    <row r="1165" spans="1:24" ht="15.75">
      <c r="A1165" s="285" t="s">
        <v>15</v>
      </c>
      <c r="D1165" s="32"/>
      <c r="E1165" s="32">
        <f>D41</f>
        <v>4834.5999999999995</v>
      </c>
      <c r="F1165" s="32">
        <f>D181</f>
        <v>5566.3000000000011</v>
      </c>
      <c r="G1165" s="32">
        <f>D321</f>
        <v>961.29999999999984</v>
      </c>
      <c r="H1165" s="32">
        <f>D461</f>
        <v>1382.5</v>
      </c>
      <c r="I1165" s="32">
        <f>D601</f>
        <v>338.5</v>
      </c>
      <c r="J1165" s="32">
        <f>D741</f>
        <v>309.8</v>
      </c>
      <c r="K1165" s="32">
        <f>D881</f>
        <v>0</v>
      </c>
      <c r="L1165" s="32">
        <f>D1021</f>
        <v>6448.9</v>
      </c>
      <c r="N1165" s="501">
        <f>SUM(E1165:L1165)</f>
        <v>19841.900000000001</v>
      </c>
      <c r="O1165" s="65">
        <v>19841.900000000001</v>
      </c>
      <c r="P1165" s="72">
        <f>N1165-O1165</f>
        <v>0</v>
      </c>
      <c r="Q1165" s="285"/>
      <c r="R1165" s="61"/>
      <c r="T1165" s="270"/>
      <c r="U1165" s="61"/>
      <c r="V1165" s="65"/>
      <c r="W1165" s="277"/>
      <c r="X1165" s="546"/>
    </row>
    <row r="1166" spans="1:24" ht="15.75">
      <c r="A1166" s="107" t="s">
        <v>2725</v>
      </c>
      <c r="D1166" s="32"/>
      <c r="E1166" s="32">
        <f>D42</f>
        <v>5345.9500000000007</v>
      </c>
      <c r="F1166" s="32">
        <f>D182</f>
        <v>4849.5000000000009</v>
      </c>
      <c r="G1166" s="32">
        <f>D322</f>
        <v>1017.4</v>
      </c>
      <c r="H1166" s="32">
        <f>D462</f>
        <v>1395.3</v>
      </c>
      <c r="I1166" s="32">
        <f>D602</f>
        <v>505.90000000000003</v>
      </c>
      <c r="J1166" s="32">
        <f>D742</f>
        <v>320.39999999999998</v>
      </c>
      <c r="K1166" s="32">
        <f>D882</f>
        <v>0</v>
      </c>
      <c r="L1166" s="32">
        <f>D1022</f>
        <v>5979.3</v>
      </c>
      <c r="N1166" s="501">
        <f>SUM(E1166:L1166)</f>
        <v>19413.75</v>
      </c>
      <c r="O1166" s="65">
        <v>19413.750000000007</v>
      </c>
      <c r="P1166" s="72">
        <f>N1166-O1166</f>
        <v>0</v>
      </c>
      <c r="Q1166" s="107"/>
      <c r="R1166" s="61"/>
      <c r="T1166" s="270"/>
      <c r="U1166" s="61"/>
      <c r="V1166" s="65"/>
      <c r="W1166" s="277"/>
      <c r="X1166" s="546"/>
    </row>
    <row r="1167" spans="1:24" ht="15.75">
      <c r="A1167" s="284" t="s">
        <v>3621</v>
      </c>
      <c r="D1167" s="32"/>
      <c r="E1167" s="32">
        <f>D43</f>
        <v>4315.3999999999996</v>
      </c>
      <c r="F1167" s="32">
        <f>D183</f>
        <v>5578.9999999999991</v>
      </c>
      <c r="G1167" s="32">
        <f>D323</f>
        <v>753.5</v>
      </c>
      <c r="H1167" s="32">
        <f>D463</f>
        <v>1488.6000000000004</v>
      </c>
      <c r="I1167" s="32">
        <f>D603</f>
        <v>351.80000000000007</v>
      </c>
      <c r="J1167" s="32">
        <f>D743</f>
        <v>397.40000000000003</v>
      </c>
      <c r="K1167" s="32">
        <f>D883</f>
        <v>4.5</v>
      </c>
      <c r="L1167" s="32">
        <f>D1023</f>
        <v>6395.9</v>
      </c>
      <c r="N1167" s="501">
        <f>SUM(E1167:L1167)</f>
        <v>19286.099999999999</v>
      </c>
      <c r="O1167" s="65">
        <v>19286.100000000006</v>
      </c>
      <c r="P1167" s="72">
        <f>N1167-O1167</f>
        <v>0</v>
      </c>
      <c r="Q1167" s="284"/>
      <c r="R1167" s="61"/>
      <c r="T1167" s="270"/>
      <c r="U1167" s="61"/>
      <c r="V1167" s="65"/>
      <c r="W1167" s="49"/>
      <c r="X1167" s="546"/>
    </row>
    <row r="1168" spans="1:24" ht="15.75">
      <c r="A1168" s="107" t="s">
        <v>2216</v>
      </c>
      <c r="D1168" s="32"/>
      <c r="E1168" s="32">
        <f>D44</f>
        <v>6210.85</v>
      </c>
      <c r="F1168" s="32">
        <f>D184</f>
        <v>5778.85</v>
      </c>
      <c r="G1168" s="32">
        <f>D324</f>
        <v>926.4</v>
      </c>
      <c r="H1168" s="32">
        <f>D464</f>
        <v>1508.2999999999997</v>
      </c>
      <c r="I1168" s="32">
        <f>D604</f>
        <v>454.99999999999994</v>
      </c>
      <c r="J1168" s="32">
        <f>D744</f>
        <v>295.5</v>
      </c>
      <c r="K1168" s="32">
        <f>D884</f>
        <v>0</v>
      </c>
      <c r="L1168" s="32">
        <f>D1024</f>
        <v>6861.6999999999989</v>
      </c>
      <c r="N1168" s="501">
        <f>SUM(E1168:L1168)</f>
        <v>22036.6</v>
      </c>
      <c r="O1168" s="65">
        <v>22036.600000000006</v>
      </c>
      <c r="P1168" s="72">
        <f>N1168-O1168</f>
        <v>0</v>
      </c>
      <c r="Q1168" s="107"/>
      <c r="R1168" s="61"/>
      <c r="T1168" s="270"/>
      <c r="U1168" s="61"/>
      <c r="V1168" s="65"/>
      <c r="W1168" s="277"/>
      <c r="X1168" s="546"/>
    </row>
    <row r="1169" spans="1:24" ht="15.75">
      <c r="A1169" s="284" t="s">
        <v>3622</v>
      </c>
      <c r="D1169" s="32"/>
      <c r="E1169" s="32">
        <f>D45</f>
        <v>5251.5500000000011</v>
      </c>
      <c r="F1169" s="32">
        <f>D185</f>
        <v>3345.45</v>
      </c>
      <c r="G1169" s="32">
        <f>D325</f>
        <v>715.30000000000007</v>
      </c>
      <c r="H1169" s="32">
        <f>D465</f>
        <v>733.7</v>
      </c>
      <c r="I1169" s="32">
        <f>D605</f>
        <v>231.49999999999997</v>
      </c>
      <c r="J1169" s="32">
        <f>D745</f>
        <v>267.39999999999998</v>
      </c>
      <c r="K1169" s="32">
        <f>D885</f>
        <v>17.8</v>
      </c>
      <c r="L1169" s="32">
        <f>D1025</f>
        <v>5290.15</v>
      </c>
      <c r="N1169" s="501">
        <f>SUM(E1169:L1169)</f>
        <v>15852.849999999999</v>
      </c>
      <c r="O1169" s="65">
        <v>15852.849999999993</v>
      </c>
      <c r="P1169" s="72">
        <f>N1169-O1169</f>
        <v>0</v>
      </c>
      <c r="Q1169" s="284"/>
      <c r="R1169" s="61"/>
      <c r="T1169" s="270"/>
      <c r="U1169" s="61"/>
      <c r="V1169" s="65"/>
      <c r="W1169" s="49"/>
      <c r="X1169" s="546"/>
    </row>
    <row r="1170" spans="1:24" ht="15.75">
      <c r="A1170" s="285" t="s">
        <v>1654</v>
      </c>
      <c r="D1170" s="32"/>
      <c r="E1170" s="32">
        <f>D46</f>
        <v>3142.3500000000004</v>
      </c>
      <c r="F1170" s="32">
        <f>D186</f>
        <v>5763.2999999999993</v>
      </c>
      <c r="G1170" s="32">
        <f>D326</f>
        <v>665.3</v>
      </c>
      <c r="H1170" s="32">
        <f>D466</f>
        <v>1345.5</v>
      </c>
      <c r="I1170" s="32">
        <f>D606</f>
        <v>527.9</v>
      </c>
      <c r="J1170" s="32">
        <f>D746</f>
        <v>406.8</v>
      </c>
      <c r="K1170" s="32">
        <f>D886</f>
        <v>0</v>
      </c>
      <c r="L1170" s="32">
        <f>D1026</f>
        <v>5577.2</v>
      </c>
      <c r="N1170" s="501">
        <f>SUM(E1170:L1170)</f>
        <v>17428.349999999999</v>
      </c>
      <c r="O1170" s="65">
        <v>17428.350000000002</v>
      </c>
      <c r="P1170" s="72">
        <f>N1170-O1170</f>
        <v>0</v>
      </c>
      <c r="Q1170" s="285"/>
      <c r="R1170" s="61"/>
      <c r="T1170" s="270"/>
      <c r="U1170" s="61"/>
      <c r="V1170" s="65"/>
      <c r="W1170" s="277"/>
      <c r="X1170" s="546"/>
    </row>
    <row r="1171" spans="1:24" ht="15.75">
      <c r="A1171" s="285" t="s">
        <v>17</v>
      </c>
      <c r="D1171" s="32"/>
      <c r="E1171" s="32">
        <f>D47</f>
        <v>4959</v>
      </c>
      <c r="F1171" s="32">
        <f>D187</f>
        <v>6473.4999999999991</v>
      </c>
      <c r="G1171" s="32">
        <f>D327</f>
        <v>966.1</v>
      </c>
      <c r="H1171" s="32">
        <f>D467</f>
        <v>1830.5</v>
      </c>
      <c r="I1171" s="32">
        <f>D607</f>
        <v>512.40000000000009</v>
      </c>
      <c r="J1171" s="32">
        <f>D747</f>
        <v>305.39999999999998</v>
      </c>
      <c r="K1171" s="32">
        <f>D887</f>
        <v>0</v>
      </c>
      <c r="L1171" s="32">
        <f>D1027</f>
        <v>6271.1</v>
      </c>
      <c r="N1171" s="501">
        <f>SUM(E1171:L1171)</f>
        <v>21318</v>
      </c>
      <c r="O1171" s="65">
        <v>21318</v>
      </c>
      <c r="P1171" s="72">
        <f>N1171-O1171</f>
        <v>0</v>
      </c>
      <c r="Q1171" s="285"/>
      <c r="R1171" s="61"/>
      <c r="T1171" s="270"/>
      <c r="U1171" s="61"/>
      <c r="V1171" s="65"/>
      <c r="W1171" s="277"/>
      <c r="X1171" s="546"/>
    </row>
    <row r="1172" spans="1:24" ht="15.75">
      <c r="A1172" s="284" t="s">
        <v>3623</v>
      </c>
      <c r="D1172" s="32"/>
      <c r="E1172" s="32">
        <f>D48</f>
        <v>4909.8</v>
      </c>
      <c r="F1172" s="32">
        <f>D188</f>
        <v>5546.4</v>
      </c>
      <c r="G1172" s="32">
        <f>D328</f>
        <v>942.69999999999993</v>
      </c>
      <c r="H1172" s="32">
        <f>D468</f>
        <v>1590.3999999999999</v>
      </c>
      <c r="I1172" s="32">
        <f>D608</f>
        <v>562.4</v>
      </c>
      <c r="J1172" s="32">
        <f>D748</f>
        <v>248.20000000000002</v>
      </c>
      <c r="K1172" s="32">
        <f>D888</f>
        <v>0</v>
      </c>
      <c r="L1172" s="32">
        <f>D1028</f>
        <v>6510.1999999999989</v>
      </c>
      <c r="N1172" s="501">
        <f>SUM(E1172:L1172)</f>
        <v>20310.099999999999</v>
      </c>
      <c r="O1172" s="65">
        <v>20310.099999999999</v>
      </c>
      <c r="P1172" s="72">
        <f>N1172-O1172</f>
        <v>0</v>
      </c>
      <c r="Q1172" s="284"/>
      <c r="R1172" s="61"/>
      <c r="T1172" s="270"/>
      <c r="U1172" s="61"/>
      <c r="V1172" s="65"/>
      <c r="W1172" s="277"/>
      <c r="X1172" s="546"/>
    </row>
    <row r="1173" spans="1:24" ht="15.75">
      <c r="A1173" s="107" t="s">
        <v>162</v>
      </c>
      <c r="D1173" s="32"/>
      <c r="E1173" s="32">
        <f>D49</f>
        <v>4083.2000000000003</v>
      </c>
      <c r="F1173" s="32">
        <f>D189</f>
        <v>4091.8</v>
      </c>
      <c r="G1173" s="32">
        <f>D329</f>
        <v>915.20000000000016</v>
      </c>
      <c r="H1173" s="32">
        <f>D469</f>
        <v>1227.0999999999999</v>
      </c>
      <c r="I1173" s="32">
        <f>D609</f>
        <v>313.20000000000005</v>
      </c>
      <c r="J1173" s="32">
        <f>D749</f>
        <v>270.20000000000005</v>
      </c>
      <c r="K1173" s="32">
        <f>D889</f>
        <v>0</v>
      </c>
      <c r="L1173" s="32">
        <f>D1029</f>
        <v>5307.5</v>
      </c>
      <c r="N1173" s="501">
        <f>SUM(E1173:L1173)</f>
        <v>16208.200000000003</v>
      </c>
      <c r="O1173" s="65">
        <v>16208.199999999997</v>
      </c>
      <c r="P1173" s="72">
        <f>N1173-O1173</f>
        <v>0</v>
      </c>
      <c r="Q1173" s="107"/>
      <c r="R1173" s="61"/>
      <c r="T1173" s="270"/>
      <c r="U1173" s="61"/>
      <c r="V1173" s="65"/>
      <c r="W1173" s="277"/>
      <c r="X1173" s="546"/>
    </row>
    <row r="1174" spans="1:24" ht="15.75">
      <c r="A1174" s="107" t="s">
        <v>2201</v>
      </c>
      <c r="D1174" s="32"/>
      <c r="E1174" s="32">
        <f>D50</f>
        <v>5264.4</v>
      </c>
      <c r="F1174" s="32">
        <f>D190</f>
        <v>4116.5000000000009</v>
      </c>
      <c r="G1174" s="32">
        <f>D330</f>
        <v>820.7</v>
      </c>
      <c r="H1174" s="32">
        <f>D470</f>
        <v>1134.8</v>
      </c>
      <c r="I1174" s="32">
        <f>D610</f>
        <v>364.1</v>
      </c>
      <c r="J1174" s="32">
        <f>D750</f>
        <v>185.99999999999997</v>
      </c>
      <c r="K1174" s="32">
        <f>D890</f>
        <v>16.5</v>
      </c>
      <c r="L1174" s="32">
        <f>D1030</f>
        <v>5299.6</v>
      </c>
      <c r="N1174" s="501">
        <f>SUM(E1174:L1174)</f>
        <v>17202.600000000002</v>
      </c>
      <c r="O1174" s="65">
        <v>17202.599999999999</v>
      </c>
      <c r="P1174" s="72">
        <f>N1174-O1174</f>
        <v>0</v>
      </c>
      <c r="Q1174" s="107"/>
      <c r="R1174" s="61"/>
      <c r="T1174" s="270"/>
      <c r="U1174" s="61"/>
      <c r="V1174" s="65"/>
      <c r="W1174" s="277"/>
      <c r="X1174" s="546"/>
    </row>
    <row r="1175" spans="1:24" ht="15.75">
      <c r="A1175" s="284" t="s">
        <v>3624</v>
      </c>
      <c r="D1175" s="32"/>
      <c r="E1175" s="32">
        <f>D51</f>
        <v>6781.4</v>
      </c>
      <c r="F1175" s="32">
        <f>D191</f>
        <v>4082.8</v>
      </c>
      <c r="G1175" s="32">
        <f>D331</f>
        <v>1101.6000000000001</v>
      </c>
      <c r="H1175" s="32">
        <f>D471</f>
        <v>1573.1999999999998</v>
      </c>
      <c r="I1175" s="32">
        <f>D611</f>
        <v>475.1</v>
      </c>
      <c r="J1175" s="32">
        <f>D751</f>
        <v>358.5</v>
      </c>
      <c r="K1175" s="32">
        <f>D891</f>
        <v>0</v>
      </c>
      <c r="L1175" s="32">
        <f>D1031</f>
        <v>5920.4</v>
      </c>
      <c r="N1175" s="501">
        <f>SUM(E1175:L1175)</f>
        <v>20293</v>
      </c>
      <c r="O1175" s="65">
        <v>20292.999999999993</v>
      </c>
      <c r="P1175" s="72">
        <f>N1175-O1175</f>
        <v>0</v>
      </c>
      <c r="Q1175" s="284"/>
      <c r="R1175" s="61"/>
      <c r="T1175" s="270"/>
      <c r="U1175" s="61"/>
      <c r="V1175" s="65"/>
      <c r="W1175" s="277"/>
      <c r="X1175" s="546"/>
    </row>
    <row r="1176" spans="1:24" ht="15.75">
      <c r="A1176" s="107" t="s">
        <v>2719</v>
      </c>
      <c r="D1176" s="32"/>
      <c r="E1176" s="32">
        <f>D52</f>
        <v>5164.3999999999987</v>
      </c>
      <c r="F1176" s="32">
        <f>D192</f>
        <v>7200.4000000000005</v>
      </c>
      <c r="G1176" s="32">
        <f>D332</f>
        <v>1154.5999999999999</v>
      </c>
      <c r="H1176" s="32">
        <f>D472</f>
        <v>1678.6999999999998</v>
      </c>
      <c r="I1176" s="32">
        <f>D612</f>
        <v>522.70000000000005</v>
      </c>
      <c r="J1176" s="32">
        <f>D752</f>
        <v>402.8</v>
      </c>
      <c r="K1176" s="32">
        <f>D892</f>
        <v>0</v>
      </c>
      <c r="L1176" s="32">
        <f>D1032</f>
        <v>6515.1</v>
      </c>
      <c r="N1176" s="501">
        <f>SUM(E1176:L1176)</f>
        <v>22638.699999999997</v>
      </c>
      <c r="O1176" s="65">
        <v>22638.700000000008</v>
      </c>
      <c r="P1176" s="72">
        <f>N1176-O1176</f>
        <v>0</v>
      </c>
      <c r="Q1176" s="107"/>
      <c r="R1176" s="61"/>
      <c r="T1176" s="270"/>
      <c r="U1176" s="61"/>
      <c r="V1176" s="65"/>
      <c r="W1176" s="277"/>
      <c r="X1176" s="546"/>
    </row>
    <row r="1177" spans="1:24" ht="15.75">
      <c r="A1177" s="107" t="s">
        <v>2220</v>
      </c>
      <c r="D1177" s="32"/>
      <c r="E1177" s="32">
        <f>D53</f>
        <v>5386.8000000000011</v>
      </c>
      <c r="F1177" s="32">
        <f>D193</f>
        <v>4112.3</v>
      </c>
      <c r="G1177" s="32">
        <f>D333</f>
        <v>1236.9000000000001</v>
      </c>
      <c r="H1177" s="32">
        <f>D473</f>
        <v>826.6</v>
      </c>
      <c r="I1177" s="32">
        <f>D613</f>
        <v>366.4</v>
      </c>
      <c r="J1177" s="32">
        <f>D753</f>
        <v>315.29999999999995</v>
      </c>
      <c r="K1177" s="32">
        <f>D893</f>
        <v>0</v>
      </c>
      <c r="L1177" s="32">
        <f>D1033</f>
        <v>5930.2</v>
      </c>
      <c r="N1177" s="501">
        <f>SUM(E1177:L1177)</f>
        <v>18174.5</v>
      </c>
      <c r="O1177" s="65">
        <v>18174.500000000004</v>
      </c>
      <c r="P1177" s="72">
        <f>N1177-O1177</f>
        <v>0</v>
      </c>
      <c r="Q1177" s="107"/>
      <c r="R1177" s="61"/>
      <c r="T1177" s="270"/>
      <c r="U1177" s="61"/>
      <c r="V1177" s="65"/>
      <c r="W1177" s="277"/>
      <c r="X1177" s="546"/>
    </row>
    <row r="1178" spans="1:24" ht="15.75">
      <c r="A1178" s="107" t="s">
        <v>2711</v>
      </c>
      <c r="D1178" s="32"/>
      <c r="E1178" s="32">
        <f>D54</f>
        <v>5418.8</v>
      </c>
      <c r="F1178" s="32">
        <f>D194</f>
        <v>5371.7</v>
      </c>
      <c r="G1178" s="32">
        <f>D334</f>
        <v>1086.5</v>
      </c>
      <c r="H1178" s="32">
        <f>D474</f>
        <v>1132.3</v>
      </c>
      <c r="I1178" s="32">
        <f>D614</f>
        <v>289.5</v>
      </c>
      <c r="J1178" s="32">
        <f>D754</f>
        <v>347.10000000000008</v>
      </c>
      <c r="K1178" s="32">
        <f>D894</f>
        <v>0</v>
      </c>
      <c r="L1178" s="32">
        <f>D1034</f>
        <v>5976.7</v>
      </c>
      <c r="N1178" s="501">
        <f>SUM(E1178:L1178)</f>
        <v>19622.599999999999</v>
      </c>
      <c r="O1178" s="65">
        <v>19622.599999999999</v>
      </c>
      <c r="P1178" s="72">
        <f>N1178-O1178</f>
        <v>0</v>
      </c>
      <c r="Q1178" s="107"/>
      <c r="R1178" s="61"/>
      <c r="T1178" s="270"/>
      <c r="U1178" s="61"/>
      <c r="V1178" s="65"/>
      <c r="W1178" s="277"/>
      <c r="X1178" s="546"/>
    </row>
    <row r="1179" spans="1:24" ht="15.75">
      <c r="A1179" s="284" t="s">
        <v>3625</v>
      </c>
      <c r="D1179" s="32"/>
      <c r="E1179" s="32">
        <f>D55</f>
        <v>5425.45</v>
      </c>
      <c r="F1179" s="32">
        <f>D195</f>
        <v>5085.2999999999993</v>
      </c>
      <c r="G1179" s="32">
        <f>D335</f>
        <v>975.00000000000011</v>
      </c>
      <c r="H1179" s="32">
        <f>D475</f>
        <v>1177.8999999999999</v>
      </c>
      <c r="I1179" s="32">
        <f>D615</f>
        <v>388.4</v>
      </c>
      <c r="J1179" s="32">
        <f>D755</f>
        <v>314.60000000000002</v>
      </c>
      <c r="K1179" s="32">
        <f>D895</f>
        <v>0</v>
      </c>
      <c r="L1179" s="32">
        <f>D1035</f>
        <v>6231.6</v>
      </c>
      <c r="N1179" s="501">
        <f>SUM(E1179:L1179)</f>
        <v>19598.25</v>
      </c>
      <c r="O1179" s="65">
        <v>19598.25</v>
      </c>
      <c r="P1179" s="72">
        <f>N1179-O1179</f>
        <v>0</v>
      </c>
      <c r="Q1179" s="284"/>
      <c r="R1179" s="61"/>
      <c r="T1179" s="270"/>
      <c r="U1179" s="61"/>
      <c r="V1179" s="65"/>
      <c r="W1179" s="277"/>
      <c r="X1179" s="546"/>
    </row>
    <row r="1180" spans="1:24" ht="15.75">
      <c r="A1180" s="107" t="s">
        <v>2200</v>
      </c>
      <c r="D1180" s="32"/>
      <c r="E1180" s="32">
        <f>D56</f>
        <v>5522.1499999999987</v>
      </c>
      <c r="F1180" s="32">
        <f>D196</f>
        <v>4773.5</v>
      </c>
      <c r="G1180" s="32">
        <f>D336</f>
        <v>1051.9000000000001</v>
      </c>
      <c r="H1180" s="32">
        <f>D476</f>
        <v>516</v>
      </c>
      <c r="I1180" s="32">
        <f>D616</f>
        <v>248.29999999999998</v>
      </c>
      <c r="J1180" s="32">
        <f>D756</f>
        <v>328.89999999999992</v>
      </c>
      <c r="K1180" s="32">
        <f>D896</f>
        <v>0</v>
      </c>
      <c r="L1180" s="32">
        <f>D1036</f>
        <v>5354.6</v>
      </c>
      <c r="N1180" s="501">
        <f>SUM(E1180:L1180)</f>
        <v>17795.349999999999</v>
      </c>
      <c r="O1180" s="65">
        <v>17795.350000000006</v>
      </c>
      <c r="P1180" s="72">
        <f>N1180-O1180</f>
        <v>0</v>
      </c>
      <c r="Q1180" s="107"/>
      <c r="R1180" s="61"/>
      <c r="T1180" s="270"/>
      <c r="U1180" s="61"/>
      <c r="V1180" s="65"/>
      <c r="W1180" s="49"/>
      <c r="X1180" s="546"/>
    </row>
    <row r="1181" spans="1:24" ht="15.75">
      <c r="A1181" s="284" t="s">
        <v>3626</v>
      </c>
      <c r="D1181" s="32"/>
      <c r="E1181" s="32">
        <f>D57</f>
        <v>5051.4499999999989</v>
      </c>
      <c r="F1181" s="32">
        <f>D197</f>
        <v>5715.5</v>
      </c>
      <c r="G1181" s="32">
        <f>D337</f>
        <v>970.50000000000011</v>
      </c>
      <c r="H1181" s="32">
        <f>D477</f>
        <v>1055.8</v>
      </c>
      <c r="I1181" s="32">
        <f>D617</f>
        <v>354.5</v>
      </c>
      <c r="J1181" s="32">
        <f>D757</f>
        <v>321.29999999999995</v>
      </c>
      <c r="K1181" s="32">
        <f>D897</f>
        <v>0</v>
      </c>
      <c r="L1181" s="32">
        <f>D1037</f>
        <v>6228.8000000000011</v>
      </c>
      <c r="N1181" s="501">
        <f>SUM(E1181:L1181)</f>
        <v>19697.849999999999</v>
      </c>
      <c r="O1181" s="65">
        <v>19697.849999999995</v>
      </c>
      <c r="P1181" s="72">
        <f>N1181-O1181</f>
        <v>0</v>
      </c>
      <c r="Q1181" s="284"/>
      <c r="R1181" s="61"/>
      <c r="T1181" s="270"/>
      <c r="U1181" s="61"/>
      <c r="V1181" s="65"/>
      <c r="W1181" s="277"/>
      <c r="X1181" s="546"/>
    </row>
    <row r="1182" spans="1:24" ht="15.75">
      <c r="A1182" s="107" t="s">
        <v>2733</v>
      </c>
      <c r="D1182" s="32"/>
      <c r="E1182" s="32">
        <f>D58</f>
        <v>5208.4000000000005</v>
      </c>
      <c r="F1182" s="32">
        <f>D198</f>
        <v>4577.8</v>
      </c>
      <c r="G1182" s="32">
        <f>D338</f>
        <v>1031.8</v>
      </c>
      <c r="H1182" s="32">
        <f>D478</f>
        <v>974.9</v>
      </c>
      <c r="I1182" s="32">
        <f>D618</f>
        <v>733.6</v>
      </c>
      <c r="J1182" s="32">
        <f>D758</f>
        <v>323.60000000000002</v>
      </c>
      <c r="K1182" s="32">
        <f>D898</f>
        <v>0</v>
      </c>
      <c r="L1182" s="32">
        <f>D1038</f>
        <v>5884.7000000000007</v>
      </c>
      <c r="N1182" s="501">
        <f>SUM(E1182:L1182)</f>
        <v>18734.800000000003</v>
      </c>
      <c r="O1182" s="65">
        <v>18734.8</v>
      </c>
      <c r="P1182" s="72">
        <f>N1182-O1182</f>
        <v>0</v>
      </c>
      <c r="Q1182" s="107"/>
      <c r="R1182" s="61"/>
      <c r="T1182" s="270"/>
      <c r="U1182" s="61"/>
      <c r="V1182" s="65"/>
      <c r="W1182" s="277"/>
      <c r="X1182" s="546"/>
    </row>
    <row r="1183" spans="1:24" ht="15.75">
      <c r="A1183" s="107" t="s">
        <v>704</v>
      </c>
      <c r="D1183" s="32"/>
      <c r="E1183" s="32">
        <f>D59</f>
        <v>5134.1000000000004</v>
      </c>
      <c r="F1183" s="32">
        <f>D199</f>
        <v>6636.9</v>
      </c>
      <c r="G1183" s="32">
        <f>D339</f>
        <v>1152.3999999999999</v>
      </c>
      <c r="H1183" s="32">
        <f>D479</f>
        <v>1196.7999999999997</v>
      </c>
      <c r="I1183" s="32">
        <f>D619</f>
        <v>509.7999999999999</v>
      </c>
      <c r="J1183" s="32">
        <f>D759</f>
        <v>421.1</v>
      </c>
      <c r="K1183" s="32">
        <f>D899</f>
        <v>0</v>
      </c>
      <c r="L1183" s="32">
        <f>D1039</f>
        <v>8146.9000000000015</v>
      </c>
      <c r="N1183" s="501">
        <f>SUM(E1183:L1183)</f>
        <v>23198</v>
      </c>
      <c r="O1183" s="65">
        <v>23198.000000000011</v>
      </c>
      <c r="P1183" s="72">
        <f>N1183-O1183</f>
        <v>0</v>
      </c>
      <c r="Q1183" s="107"/>
      <c r="R1183" s="61"/>
      <c r="T1183" s="270"/>
      <c r="U1183" s="61"/>
      <c r="V1183" s="65"/>
      <c r="W1183" s="277"/>
      <c r="X1183" s="546"/>
    </row>
    <row r="1184" spans="1:24" ht="15.75">
      <c r="A1184" s="107" t="s">
        <v>2732</v>
      </c>
      <c r="D1184" s="32"/>
      <c r="E1184" s="32">
        <f>D60</f>
        <v>4967.3</v>
      </c>
      <c r="F1184" s="32">
        <f>D200</f>
        <v>4882.9999999999991</v>
      </c>
      <c r="G1184" s="32">
        <f>D340</f>
        <v>693.4</v>
      </c>
      <c r="H1184" s="32">
        <f>D480</f>
        <v>897.49999999999989</v>
      </c>
      <c r="I1184" s="32">
        <f>D620</f>
        <v>403.7000000000001</v>
      </c>
      <c r="J1184" s="32">
        <f>D760</f>
        <v>190.29999999999998</v>
      </c>
      <c r="K1184" s="32">
        <f>D900</f>
        <v>0</v>
      </c>
      <c r="L1184" s="32">
        <f>D1040</f>
        <v>5384.6</v>
      </c>
      <c r="N1184" s="501">
        <f>SUM(E1184:L1184)</f>
        <v>17419.8</v>
      </c>
      <c r="O1184" s="65">
        <v>17419.8</v>
      </c>
      <c r="P1184" s="72">
        <f>N1184-O1184</f>
        <v>0</v>
      </c>
      <c r="Q1184" s="107"/>
      <c r="R1184" s="61"/>
      <c r="T1184" s="270"/>
      <c r="U1184" s="61"/>
      <c r="V1184" s="65"/>
      <c r="W1184" s="277"/>
      <c r="X1184" s="546"/>
    </row>
    <row r="1185" spans="1:24" ht="15.75">
      <c r="A1185" s="285" t="s">
        <v>2325</v>
      </c>
      <c r="D1185" s="32"/>
      <c r="E1185" s="32">
        <f>D61</f>
        <v>5502.5999999999995</v>
      </c>
      <c r="F1185" s="32">
        <f>D201</f>
        <v>6285.7</v>
      </c>
      <c r="G1185" s="32">
        <f>D341</f>
        <v>1132.7</v>
      </c>
      <c r="H1185" s="32">
        <f>D481</f>
        <v>1681.1</v>
      </c>
      <c r="I1185" s="32">
        <f>D621</f>
        <v>633.5</v>
      </c>
      <c r="J1185" s="32">
        <f>D761</f>
        <v>284.09999999999997</v>
      </c>
      <c r="K1185" s="32">
        <f>D901</f>
        <v>0</v>
      </c>
      <c r="L1185" s="32">
        <f>D1041</f>
        <v>5960.2999999999993</v>
      </c>
      <c r="N1185" s="501">
        <f>SUM(E1185:L1185)</f>
        <v>21480</v>
      </c>
      <c r="O1185" s="65">
        <v>21480</v>
      </c>
      <c r="P1185" s="72">
        <f>N1185-O1185</f>
        <v>0</v>
      </c>
      <c r="Q1185" s="285"/>
      <c r="R1185" s="61"/>
      <c r="T1185" s="270"/>
      <c r="U1185" s="61"/>
      <c r="V1185" s="65"/>
      <c r="W1185" s="277"/>
      <c r="X1185" s="546"/>
    </row>
    <row r="1186" spans="1:24" ht="15.75">
      <c r="A1186" s="107" t="s">
        <v>3627</v>
      </c>
      <c r="D1186" s="32"/>
      <c r="E1186" s="32">
        <f>D62</f>
        <v>5148.8</v>
      </c>
      <c r="F1186" s="32">
        <f>D202</f>
        <v>6902.5000000000009</v>
      </c>
      <c r="G1186" s="32">
        <f>D342</f>
        <v>992.6</v>
      </c>
      <c r="H1186" s="32">
        <f>D482</f>
        <v>1231.7</v>
      </c>
      <c r="I1186" s="32">
        <f>D622</f>
        <v>337.7</v>
      </c>
      <c r="J1186" s="32">
        <f>D762</f>
        <v>316.10000000000002</v>
      </c>
      <c r="K1186" s="32">
        <f>D902</f>
        <v>0</v>
      </c>
      <c r="L1186" s="32">
        <f>D1042</f>
        <v>6287.7999999999984</v>
      </c>
      <c r="N1186" s="501">
        <f>SUM(E1186:L1186)</f>
        <v>21217.200000000001</v>
      </c>
      <c r="O1186" s="65">
        <v>21217.200000000001</v>
      </c>
      <c r="P1186" s="72">
        <f>N1186-O1186</f>
        <v>0</v>
      </c>
      <c r="Q1186" s="107"/>
      <c r="R1186" s="61"/>
      <c r="T1186" s="270"/>
      <c r="U1186" s="61"/>
      <c r="V1186" s="65"/>
      <c r="W1186" s="277"/>
      <c r="X1186" s="546"/>
    </row>
    <row r="1187" spans="1:24" ht="15.75">
      <c r="A1187" s="107" t="s">
        <v>2715</v>
      </c>
      <c r="D1187" s="32"/>
      <c r="E1187" s="32">
        <f>D63</f>
        <v>4995.5000000000009</v>
      </c>
      <c r="F1187" s="32">
        <f>D203</f>
        <v>5078.5999999999995</v>
      </c>
      <c r="G1187" s="32">
        <f>D343</f>
        <v>753.1</v>
      </c>
      <c r="H1187" s="32">
        <f>D483</f>
        <v>1745.7999999999997</v>
      </c>
      <c r="I1187" s="32">
        <f>D623</f>
        <v>495.2999999999999</v>
      </c>
      <c r="J1187" s="32">
        <f>D763</f>
        <v>356.40000000000003</v>
      </c>
      <c r="K1187" s="32">
        <f>D903</f>
        <v>0</v>
      </c>
      <c r="L1187" s="32">
        <f>D1043</f>
        <v>6405.0000000000009</v>
      </c>
      <c r="N1187" s="501">
        <f>SUM(E1187:L1187)</f>
        <v>19829.7</v>
      </c>
      <c r="O1187" s="65">
        <v>19829.699999999997</v>
      </c>
      <c r="P1187" s="72">
        <f>N1187-O1187</f>
        <v>0</v>
      </c>
      <c r="Q1187" s="107"/>
      <c r="R1187" s="61"/>
      <c r="T1187" s="270"/>
      <c r="U1187" s="61"/>
      <c r="V1187" s="65"/>
      <c r="W1187" s="277"/>
      <c r="X1187" s="546"/>
    </row>
    <row r="1188" spans="1:24" ht="15.75">
      <c r="A1188" s="107" t="s">
        <v>700</v>
      </c>
      <c r="D1188" s="32"/>
      <c r="E1188" s="32">
        <f>D64</f>
        <v>6103.0000000000009</v>
      </c>
      <c r="F1188" s="32">
        <f>D204</f>
        <v>3183.5000000000005</v>
      </c>
      <c r="G1188" s="32">
        <f>D344</f>
        <v>1045.5</v>
      </c>
      <c r="H1188" s="32">
        <f>D484</f>
        <v>905.1</v>
      </c>
      <c r="I1188" s="32">
        <f>D624</f>
        <v>405.20000000000005</v>
      </c>
      <c r="J1188" s="32">
        <f>D764</f>
        <v>323.80000000000007</v>
      </c>
      <c r="K1188" s="32">
        <f>D904</f>
        <v>0</v>
      </c>
      <c r="L1188" s="32">
        <f>D1044</f>
        <v>5260.8000000000011</v>
      </c>
      <c r="N1188" s="501">
        <f>SUM(E1188:L1188)</f>
        <v>17226.900000000001</v>
      </c>
      <c r="O1188" s="65">
        <v>17226.899999999998</v>
      </c>
      <c r="P1188" s="72">
        <f>N1188-O1188</f>
        <v>0</v>
      </c>
      <c r="Q1188" s="107"/>
      <c r="R1188" s="61"/>
      <c r="T1188" s="270"/>
      <c r="U1188" s="61"/>
      <c r="V1188" s="65"/>
      <c r="W1188" s="277"/>
      <c r="X1188" s="546"/>
    </row>
    <row r="1189" spans="1:24" ht="15.75">
      <c r="A1189" s="284" t="s">
        <v>21</v>
      </c>
      <c r="D1189" s="32"/>
      <c r="E1189" s="32">
        <f>D65</f>
        <v>5327.9</v>
      </c>
      <c r="F1189" s="32">
        <f>D205</f>
        <v>6046.4000000000005</v>
      </c>
      <c r="G1189" s="32">
        <f>D345</f>
        <v>962.99999999999989</v>
      </c>
      <c r="H1189" s="32">
        <f>D485</f>
        <v>1455.2</v>
      </c>
      <c r="I1189" s="32">
        <f>D625</f>
        <v>520.70000000000005</v>
      </c>
      <c r="J1189" s="32">
        <f>D765</f>
        <v>329.3</v>
      </c>
      <c r="K1189" s="32">
        <f>D905</f>
        <v>0</v>
      </c>
      <c r="L1189" s="32">
        <f>D1045</f>
        <v>6611.3</v>
      </c>
      <c r="N1189" s="501">
        <f>SUM(E1189:L1189)</f>
        <v>21253.8</v>
      </c>
      <c r="O1189" s="65">
        <v>21253.800000000003</v>
      </c>
      <c r="P1189" s="72">
        <f>N1189-O1189</f>
        <v>0</v>
      </c>
      <c r="Q1189" s="284"/>
      <c r="R1189" s="61"/>
      <c r="T1189" s="270"/>
      <c r="U1189" s="61"/>
      <c r="V1189" s="65"/>
      <c r="W1189" s="49"/>
      <c r="X1189" s="546"/>
    </row>
    <row r="1190" spans="1:24" ht="15.75">
      <c r="A1190" s="107" t="s">
        <v>141</v>
      </c>
      <c r="D1190" s="32"/>
      <c r="E1190" s="32">
        <f>D66</f>
        <v>4458.5</v>
      </c>
      <c r="F1190" s="32">
        <f>D206</f>
        <v>6470.3000000000011</v>
      </c>
      <c r="G1190" s="32">
        <f>D346</f>
        <v>954.40000000000009</v>
      </c>
      <c r="H1190" s="32">
        <f>D486</f>
        <v>1419.5</v>
      </c>
      <c r="I1190" s="32">
        <f>D626</f>
        <v>267.7</v>
      </c>
      <c r="J1190" s="32">
        <f>D766</f>
        <v>372</v>
      </c>
      <c r="K1190" s="32">
        <f>D906</f>
        <v>0</v>
      </c>
      <c r="L1190" s="32">
        <f>D1046</f>
        <v>7708.4999999999991</v>
      </c>
      <c r="N1190" s="501">
        <f>SUM(E1190:L1190)</f>
        <v>21650.9</v>
      </c>
      <c r="O1190" s="65">
        <v>21650.899999999998</v>
      </c>
      <c r="P1190" s="72">
        <f>N1190-O1190</f>
        <v>0</v>
      </c>
      <c r="Q1190" s="107"/>
      <c r="R1190" s="61"/>
      <c r="T1190" s="270"/>
      <c r="U1190" s="61"/>
      <c r="V1190" s="65"/>
      <c r="W1190" s="277"/>
      <c r="X1190" s="546"/>
    </row>
    <row r="1191" spans="1:24" ht="15.75">
      <c r="A1191" s="107" t="s">
        <v>2193</v>
      </c>
      <c r="D1191" s="32"/>
      <c r="E1191" s="32">
        <f>D67</f>
        <v>2263.2000000000003</v>
      </c>
      <c r="F1191" s="32">
        <f>D207</f>
        <v>2981.6</v>
      </c>
      <c r="G1191" s="32">
        <f>D347</f>
        <v>672.6</v>
      </c>
      <c r="H1191" s="32">
        <f>D487</f>
        <v>1098.1999999999998</v>
      </c>
      <c r="I1191" s="32">
        <f>D627</f>
        <v>649.70000000000016</v>
      </c>
      <c r="J1191" s="32">
        <f>D767</f>
        <v>290.60000000000002</v>
      </c>
      <c r="K1191" s="32">
        <f>D907</f>
        <v>0</v>
      </c>
      <c r="L1191" s="32">
        <f>D1047</f>
        <v>4125.7999999999993</v>
      </c>
      <c r="N1191" s="501">
        <f>SUM(E1191:L1191)</f>
        <v>12081.7</v>
      </c>
      <c r="O1191" s="65">
        <v>12081.69999999999</v>
      </c>
      <c r="P1191" s="72">
        <f>N1191-O1191</f>
        <v>0</v>
      </c>
      <c r="Q1191" s="107"/>
      <c r="R1191" s="61"/>
      <c r="T1191" s="270"/>
      <c r="U1191" s="61"/>
      <c r="V1191" s="65"/>
      <c r="W1191" s="277"/>
      <c r="X1191" s="546"/>
    </row>
    <row r="1192" spans="1:24" ht="15.75">
      <c r="A1192" s="285" t="s">
        <v>1667</v>
      </c>
      <c r="D1192" s="32"/>
      <c r="E1192" s="32">
        <f>D68</f>
        <v>3813.9</v>
      </c>
      <c r="F1192" s="32">
        <f>D208</f>
        <v>4331.6000000000004</v>
      </c>
      <c r="G1192" s="32">
        <f>D348</f>
        <v>688.19999999999993</v>
      </c>
      <c r="H1192" s="32">
        <f>D488</f>
        <v>1184.3999999999996</v>
      </c>
      <c r="I1192" s="32">
        <f>D628</f>
        <v>380.80000000000007</v>
      </c>
      <c r="J1192" s="32">
        <f>D768</f>
        <v>177.9</v>
      </c>
      <c r="K1192" s="32">
        <f>D908</f>
        <v>0</v>
      </c>
      <c r="L1192" s="32">
        <f>D1048</f>
        <v>3340</v>
      </c>
      <c r="N1192" s="501">
        <f>SUM(E1192:L1192)</f>
        <v>13916.8</v>
      </c>
      <c r="O1192" s="65">
        <v>13916.8</v>
      </c>
      <c r="P1192" s="72">
        <f>N1192-O1192</f>
        <v>0</v>
      </c>
      <c r="Q1192" s="285"/>
      <c r="R1192" s="61"/>
      <c r="T1192" s="270"/>
      <c r="U1192" s="61"/>
      <c r="V1192" s="65"/>
      <c r="W1192" s="277"/>
      <c r="X1192" s="546"/>
    </row>
    <row r="1193" spans="1:24" ht="15.75">
      <c r="A1193" s="284" t="s">
        <v>3628</v>
      </c>
      <c r="D1193" s="32"/>
      <c r="E1193" s="32">
        <f>D69</f>
        <v>5324.4</v>
      </c>
      <c r="F1193" s="32">
        <f>D209</f>
        <v>5024.7</v>
      </c>
      <c r="G1193" s="32">
        <f>D349</f>
        <v>1113</v>
      </c>
      <c r="H1193" s="32">
        <f>D489</f>
        <v>1074.1000000000004</v>
      </c>
      <c r="I1193" s="32">
        <f>D629</f>
        <v>452.8</v>
      </c>
      <c r="J1193" s="32">
        <f>D769</f>
        <v>244.3</v>
      </c>
      <c r="K1193" s="32">
        <f>D909</f>
        <v>0</v>
      </c>
      <c r="L1193" s="32">
        <f>D1049</f>
        <v>6297.4000000000015</v>
      </c>
      <c r="N1193" s="501">
        <f>SUM(E1193:L1193)</f>
        <v>19530.699999999997</v>
      </c>
      <c r="O1193" s="65">
        <v>19530.7</v>
      </c>
      <c r="P1193" s="72">
        <f>N1193-O1193</f>
        <v>0</v>
      </c>
      <c r="Q1193" s="284"/>
      <c r="R1193" s="61"/>
      <c r="T1193" s="270"/>
      <c r="U1193" s="61"/>
      <c r="V1193" s="65"/>
      <c r="W1193" s="277"/>
      <c r="X1193" s="546"/>
    </row>
    <row r="1194" spans="1:24" ht="15.75">
      <c r="A1194" s="107" t="s">
        <v>2726</v>
      </c>
      <c r="D1194" s="32"/>
      <c r="E1194" s="32">
        <f>D70</f>
        <v>4514.95</v>
      </c>
      <c r="F1194" s="32">
        <f>D210</f>
        <v>6935.3999999999987</v>
      </c>
      <c r="G1194" s="32">
        <f>D350</f>
        <v>775.4</v>
      </c>
      <c r="H1194" s="32">
        <f>D490</f>
        <v>1149.6000000000001</v>
      </c>
      <c r="I1194" s="32">
        <f>D630</f>
        <v>464.59999999999991</v>
      </c>
      <c r="J1194" s="32">
        <f>D770</f>
        <v>336.3</v>
      </c>
      <c r="K1194" s="32">
        <f>D910</f>
        <v>0</v>
      </c>
      <c r="L1194" s="32">
        <f>D1050</f>
        <v>7872.0999999999995</v>
      </c>
      <c r="N1194" s="501">
        <f>SUM(E1194:L1194)</f>
        <v>22048.35</v>
      </c>
      <c r="O1194" s="65">
        <v>22048.35</v>
      </c>
      <c r="P1194" s="72">
        <f>N1194-O1194</f>
        <v>0</v>
      </c>
      <c r="Q1194" s="107"/>
      <c r="R1194" s="61"/>
      <c r="T1194" s="270"/>
      <c r="U1194" s="61"/>
      <c r="V1194" s="65"/>
      <c r="W1194" s="277"/>
      <c r="X1194" s="546"/>
    </row>
    <row r="1195" spans="1:24" ht="15.75">
      <c r="A1195" s="107" t="s">
        <v>2203</v>
      </c>
      <c r="D1195" s="32"/>
      <c r="E1195" s="32">
        <f>D71</f>
        <v>4887.6000000000004</v>
      </c>
      <c r="F1195" s="32">
        <f>D211</f>
        <v>6638.0999999999995</v>
      </c>
      <c r="G1195" s="32">
        <f>D351</f>
        <v>855.90000000000009</v>
      </c>
      <c r="H1195" s="32">
        <f>D491</f>
        <v>1361.2</v>
      </c>
      <c r="I1195" s="32">
        <f>D631</f>
        <v>428.85</v>
      </c>
      <c r="J1195" s="32">
        <f>D771</f>
        <v>150.89999999999998</v>
      </c>
      <c r="K1195" s="32">
        <f>D911</f>
        <v>0</v>
      </c>
      <c r="L1195" s="32">
        <f>D1051</f>
        <v>6863.7000000000007</v>
      </c>
      <c r="N1195" s="501">
        <f>SUM(E1195:L1195)</f>
        <v>21186.25</v>
      </c>
      <c r="O1195" s="65">
        <v>21186.25</v>
      </c>
      <c r="P1195" s="72">
        <f>N1195-O1195</f>
        <v>0</v>
      </c>
      <c r="Q1195" s="107"/>
      <c r="R1195" s="61"/>
      <c r="T1195" s="270"/>
      <c r="U1195" s="61"/>
      <c r="V1195" s="65"/>
      <c r="W1195" s="277"/>
      <c r="X1195" s="546"/>
    </row>
    <row r="1196" spans="1:24" ht="15.75">
      <c r="A1196" s="285" t="s">
        <v>1668</v>
      </c>
      <c r="D1196" s="32"/>
      <c r="E1196" s="32">
        <f>D72</f>
        <v>4897.6499999999996</v>
      </c>
      <c r="F1196" s="32">
        <f>D212</f>
        <v>5367.25</v>
      </c>
      <c r="G1196" s="32">
        <f>D352</f>
        <v>833.7</v>
      </c>
      <c r="H1196" s="32">
        <f>D492</f>
        <v>1221.05</v>
      </c>
      <c r="I1196" s="32">
        <f>D632</f>
        <v>204.39999999999998</v>
      </c>
      <c r="J1196" s="32">
        <f>D772</f>
        <v>335.09999999999997</v>
      </c>
      <c r="K1196" s="32">
        <f>D912</f>
        <v>0</v>
      </c>
      <c r="L1196" s="32">
        <f>D1052</f>
        <v>5955.2999999999993</v>
      </c>
      <c r="N1196" s="501">
        <f>SUM(E1196:L1196)</f>
        <v>18814.449999999997</v>
      </c>
      <c r="O1196" s="65">
        <v>18814.450000000008</v>
      </c>
      <c r="P1196" s="72">
        <f>N1196-O1196</f>
        <v>0</v>
      </c>
      <c r="Q1196" s="285"/>
      <c r="R1196" s="61"/>
      <c r="T1196" s="270"/>
      <c r="U1196" s="61"/>
      <c r="V1196" s="65"/>
      <c r="W1196" s="277"/>
      <c r="X1196" s="546"/>
    </row>
    <row r="1197" spans="1:24" ht="15.75">
      <c r="A1197" s="284" t="s">
        <v>3629</v>
      </c>
      <c r="D1197" s="32"/>
      <c r="E1197" s="32">
        <f>D73</f>
        <v>6776.25</v>
      </c>
      <c r="F1197" s="32">
        <f>D213</f>
        <v>3658.0999999999995</v>
      </c>
      <c r="G1197" s="32">
        <f>D353</f>
        <v>701.99999999999989</v>
      </c>
      <c r="H1197" s="32">
        <f>D493</f>
        <v>930.40000000000009</v>
      </c>
      <c r="I1197" s="32">
        <f>D633</f>
        <v>243.8</v>
      </c>
      <c r="J1197" s="32">
        <f>D773</f>
        <v>239.19999999999996</v>
      </c>
      <c r="K1197" s="32">
        <f>D913</f>
        <v>22.5</v>
      </c>
      <c r="L1197" s="32">
        <f>D1053</f>
        <v>4637.5000000000009</v>
      </c>
      <c r="N1197" s="501">
        <f>SUM(E1197:L1197)</f>
        <v>17209.75</v>
      </c>
      <c r="O1197" s="65">
        <v>17209.75</v>
      </c>
      <c r="P1197" s="72">
        <f>N1197-O1197</f>
        <v>0</v>
      </c>
      <c r="Q1197" s="284"/>
      <c r="R1197" s="61"/>
      <c r="T1197" s="270"/>
      <c r="U1197" s="61"/>
      <c r="V1197" s="65"/>
      <c r="W1197" s="277"/>
      <c r="X1197" s="546"/>
    </row>
    <row r="1198" spans="1:24" ht="15.75">
      <c r="A1198" s="284" t="s">
        <v>3630</v>
      </c>
      <c r="D1198" s="32"/>
      <c r="E1198" s="32">
        <f>D74</f>
        <v>5106.6499999999987</v>
      </c>
      <c r="F1198" s="32">
        <f>D214</f>
        <v>5364.9000000000005</v>
      </c>
      <c r="G1198" s="32">
        <f>D354</f>
        <v>1021.9999999999999</v>
      </c>
      <c r="H1198" s="32">
        <f>D494</f>
        <v>1098.8999999999999</v>
      </c>
      <c r="I1198" s="32">
        <f>D634</f>
        <v>322.80000000000007</v>
      </c>
      <c r="J1198" s="32">
        <f>D774</f>
        <v>104.50000000000001</v>
      </c>
      <c r="K1198" s="32">
        <f>D914</f>
        <v>0</v>
      </c>
      <c r="L1198" s="32">
        <f>D1054</f>
        <v>5712.4999999999991</v>
      </c>
      <c r="N1198" s="501">
        <f>SUM(E1198:L1198)</f>
        <v>18732.249999999996</v>
      </c>
      <c r="O1198" s="65">
        <v>18732.250000000004</v>
      </c>
      <c r="P1198" s="72">
        <f>N1198-O1198</f>
        <v>0</v>
      </c>
      <c r="Q1198" s="284"/>
      <c r="R1198" s="61"/>
      <c r="T1198" s="270"/>
      <c r="U1198" s="61"/>
      <c r="V1198" s="65"/>
      <c r="W1198" s="277"/>
      <c r="X1198" s="546"/>
    </row>
    <row r="1199" spans="1:24" ht="15.75">
      <c r="A1199" s="107" t="s">
        <v>667</v>
      </c>
      <c r="D1199" s="32"/>
      <c r="E1199" s="32">
        <f>D75</f>
        <v>5684.55</v>
      </c>
      <c r="F1199" s="32">
        <f>D215</f>
        <v>6052.9999999999991</v>
      </c>
      <c r="G1199" s="32">
        <f>D355</f>
        <v>1343</v>
      </c>
      <c r="H1199" s="32">
        <f>D495</f>
        <v>1345.3000000000002</v>
      </c>
      <c r="I1199" s="32">
        <f>D635</f>
        <v>389.8</v>
      </c>
      <c r="J1199" s="32">
        <f>D775</f>
        <v>423.30000000000007</v>
      </c>
      <c r="K1199" s="32">
        <f>D915</f>
        <v>3.3000000000000003</v>
      </c>
      <c r="L1199" s="32">
        <f>D1055</f>
        <v>7399.4999999999991</v>
      </c>
      <c r="N1199" s="501">
        <f>SUM(E1199:L1199)</f>
        <v>22641.749999999996</v>
      </c>
      <c r="O1199" s="65">
        <v>22641.750000000007</v>
      </c>
      <c r="P1199" s="72">
        <f>N1199-O1199</f>
        <v>0</v>
      </c>
      <c r="Q1199" s="107"/>
      <c r="R1199" s="61"/>
      <c r="T1199" s="270"/>
      <c r="U1199" s="61"/>
      <c r="V1199" s="65"/>
      <c r="W1199" s="277"/>
      <c r="X1199" s="546"/>
    </row>
    <row r="1200" spans="1:24" ht="15.75">
      <c r="A1200" s="107" t="s">
        <v>2202</v>
      </c>
      <c r="D1200" s="32"/>
      <c r="E1200" s="32">
        <f>D76</f>
        <v>4865.5</v>
      </c>
      <c r="F1200" s="32">
        <f>D216</f>
        <v>5492.6</v>
      </c>
      <c r="G1200" s="32">
        <f>D356</f>
        <v>834.69999999999993</v>
      </c>
      <c r="H1200" s="32">
        <f>D496</f>
        <v>1553.1</v>
      </c>
      <c r="I1200" s="32">
        <f>D636</f>
        <v>407.25000000000006</v>
      </c>
      <c r="J1200" s="32">
        <f>D776</f>
        <v>235.5</v>
      </c>
      <c r="K1200" s="32">
        <f>D916</f>
        <v>3.5999999999999996</v>
      </c>
      <c r="L1200" s="32">
        <f>D1056</f>
        <v>5868.9000000000005</v>
      </c>
      <c r="N1200" s="501">
        <f>SUM(E1200:L1200)</f>
        <v>19261.150000000001</v>
      </c>
      <c r="O1200" s="65">
        <v>19261.150000000009</v>
      </c>
      <c r="P1200" s="72">
        <f>N1200-O1200</f>
        <v>0</v>
      </c>
      <c r="Q1200" s="107"/>
      <c r="R1200" s="61"/>
      <c r="T1200" s="270"/>
      <c r="U1200" s="61"/>
      <c r="V1200" s="65"/>
      <c r="W1200" s="277"/>
      <c r="X1200" s="546"/>
    </row>
    <row r="1201" spans="1:24" ht="15.75">
      <c r="A1201" s="107" t="s">
        <v>2209</v>
      </c>
      <c r="D1201" s="32"/>
      <c r="E1201" s="32">
        <f>D77</f>
        <v>5593.45</v>
      </c>
      <c r="F1201" s="32">
        <f>D217</f>
        <v>4379.7999999999993</v>
      </c>
      <c r="G1201" s="32">
        <f>D357</f>
        <v>801.69999999999993</v>
      </c>
      <c r="H1201" s="32">
        <f>D497</f>
        <v>873.30000000000007</v>
      </c>
      <c r="I1201" s="32">
        <f>D637</f>
        <v>310.75</v>
      </c>
      <c r="J1201" s="32">
        <f>D777</f>
        <v>293.2</v>
      </c>
      <c r="K1201" s="32">
        <f>D917</f>
        <v>0</v>
      </c>
      <c r="L1201" s="32">
        <f>D1057</f>
        <v>4502.5499999999993</v>
      </c>
      <c r="N1201" s="501">
        <f>SUM(E1201:L1201)</f>
        <v>16754.75</v>
      </c>
      <c r="O1201" s="65">
        <v>16754.75</v>
      </c>
      <c r="P1201" s="72">
        <f>N1201-O1201</f>
        <v>0</v>
      </c>
      <c r="Q1201" s="107"/>
      <c r="R1201" s="61"/>
      <c r="T1201" s="270"/>
      <c r="U1201" s="61"/>
      <c r="V1201" s="65"/>
      <c r="W1201" s="277"/>
      <c r="X1201" s="546"/>
    </row>
    <row r="1202" spans="1:24" ht="15.75">
      <c r="A1202" s="107" t="s">
        <v>668</v>
      </c>
      <c r="D1202" s="32"/>
      <c r="E1202" s="32">
        <f>D78</f>
        <v>6060.5499999999993</v>
      </c>
      <c r="F1202" s="32">
        <f>D218</f>
        <v>3067</v>
      </c>
      <c r="G1202" s="32">
        <f>D358</f>
        <v>1341.5</v>
      </c>
      <c r="H1202" s="32">
        <f>D498</f>
        <v>1142.5999999999999</v>
      </c>
      <c r="I1202" s="32">
        <f>D638</f>
        <v>620.54999999999995</v>
      </c>
      <c r="J1202" s="32">
        <f>D778</f>
        <v>266.7</v>
      </c>
      <c r="K1202" s="32">
        <f>D918</f>
        <v>0</v>
      </c>
      <c r="L1202" s="32">
        <f>D1058</f>
        <v>5326.9</v>
      </c>
      <c r="N1202" s="501">
        <f>SUM(E1202:L1202)</f>
        <v>17825.8</v>
      </c>
      <c r="O1202" s="65">
        <v>17825.800000000003</v>
      </c>
      <c r="P1202" s="72">
        <f>N1202-O1202</f>
        <v>0</v>
      </c>
      <c r="Q1202" s="107"/>
      <c r="R1202" s="61"/>
      <c r="T1202" s="270"/>
      <c r="U1202" s="61"/>
      <c r="V1202" s="65"/>
      <c r="W1202" s="277"/>
      <c r="X1202" s="546"/>
    </row>
    <row r="1203" spans="1:24" ht="15.75">
      <c r="A1203" s="107" t="s">
        <v>3631</v>
      </c>
      <c r="E1203" s="32">
        <f>D79</f>
        <v>6163.9000000000015</v>
      </c>
      <c r="F1203" s="32">
        <f>D219</f>
        <v>5021.7</v>
      </c>
      <c r="G1203" s="32">
        <f>D359</f>
        <v>1108</v>
      </c>
      <c r="H1203" s="32">
        <f>D499</f>
        <v>1233.5</v>
      </c>
      <c r="I1203" s="32">
        <f>D639</f>
        <v>372.09999999999997</v>
      </c>
      <c r="J1203" s="32">
        <f>D779</f>
        <v>211.8</v>
      </c>
      <c r="K1203" s="32">
        <f>D919</f>
        <v>0</v>
      </c>
      <c r="L1203" s="32">
        <f>D1059</f>
        <v>5244.5</v>
      </c>
      <c r="N1203" s="501">
        <f>SUM(E1203:L1203)</f>
        <v>19355.5</v>
      </c>
      <c r="O1203" s="65">
        <v>19355.500000000004</v>
      </c>
      <c r="P1203" s="72">
        <f>N1203-O1203</f>
        <v>0</v>
      </c>
      <c r="Q1203" s="107"/>
      <c r="R1203" s="61"/>
      <c r="T1203" s="270"/>
      <c r="U1203" s="61"/>
      <c r="V1203" s="65"/>
      <c r="W1203" s="277"/>
      <c r="X1203" s="546"/>
    </row>
    <row r="1204" spans="1:24" ht="15.75">
      <c r="A1204" s="285" t="s">
        <v>23</v>
      </c>
      <c r="E1204" s="32">
        <f>D80</f>
        <v>4570.3</v>
      </c>
      <c r="F1204" s="32">
        <f>D220</f>
        <v>5450.2999999999993</v>
      </c>
      <c r="G1204" s="32">
        <f>D360</f>
        <v>880.30000000000007</v>
      </c>
      <c r="H1204" s="32">
        <f>D500</f>
        <v>929.8</v>
      </c>
      <c r="I1204" s="32">
        <f>D640</f>
        <v>417.59999999999997</v>
      </c>
      <c r="J1204" s="32">
        <f>D780</f>
        <v>283.59999999999997</v>
      </c>
      <c r="K1204" s="32">
        <f>D920</f>
        <v>0</v>
      </c>
      <c r="L1204" s="32">
        <f>D1060</f>
        <v>4895.2</v>
      </c>
      <c r="N1204" s="501">
        <f>SUM(E1204:L1204)</f>
        <v>17427.099999999999</v>
      </c>
      <c r="O1204" s="65">
        <v>17427.099999999999</v>
      </c>
      <c r="P1204" s="72">
        <f>N1204-O1204</f>
        <v>0</v>
      </c>
      <c r="Q1204" s="285"/>
      <c r="R1204" s="61"/>
      <c r="T1204" s="270"/>
      <c r="U1204" s="61"/>
      <c r="V1204" s="65"/>
      <c r="W1204" s="277"/>
      <c r="X1204" s="546"/>
    </row>
    <row r="1205" spans="1:24" ht="15.75">
      <c r="A1205" s="285" t="s">
        <v>25</v>
      </c>
      <c r="E1205" s="32">
        <f>D81</f>
        <v>5048.9000000000005</v>
      </c>
      <c r="F1205" s="32">
        <f>D221</f>
        <v>5489.3000000000011</v>
      </c>
      <c r="G1205" s="32">
        <f>D361</f>
        <v>1140.7</v>
      </c>
      <c r="H1205" s="32">
        <f>D501</f>
        <v>1408.9</v>
      </c>
      <c r="I1205" s="32">
        <f>D641</f>
        <v>421.40000000000003</v>
      </c>
      <c r="J1205" s="32">
        <f>D781</f>
        <v>279.3</v>
      </c>
      <c r="K1205" s="32">
        <f>D921</f>
        <v>0</v>
      </c>
      <c r="L1205" s="32">
        <f>D1061</f>
        <v>6160.7999999999993</v>
      </c>
      <c r="N1205" s="501">
        <f>SUM(E1205:L1205)</f>
        <v>19949.3</v>
      </c>
      <c r="O1205" s="65">
        <v>19949.300000000003</v>
      </c>
      <c r="P1205" s="72">
        <f>N1205-O1205</f>
        <v>0</v>
      </c>
      <c r="Q1205" s="285"/>
      <c r="R1205" s="61"/>
      <c r="T1205" s="270"/>
      <c r="U1205" s="61"/>
      <c r="V1205" s="65"/>
      <c r="W1205" s="49"/>
      <c r="X1205" s="546"/>
    </row>
    <row r="1206" spans="1:24" ht="15.75">
      <c r="A1206" s="107" t="s">
        <v>2712</v>
      </c>
      <c r="E1206" s="32">
        <f>D82</f>
        <v>5469.3499999999995</v>
      </c>
      <c r="F1206" s="32">
        <f>D222</f>
        <v>5787.0000000000009</v>
      </c>
      <c r="G1206" s="32">
        <f>D362</f>
        <v>1065.9000000000001</v>
      </c>
      <c r="H1206" s="32">
        <f>D502</f>
        <v>1254.3999999999996</v>
      </c>
      <c r="I1206" s="32">
        <f>D642</f>
        <v>478.70000000000005</v>
      </c>
      <c r="J1206" s="32">
        <f>D782</f>
        <v>328.40000000000003</v>
      </c>
      <c r="K1206" s="32">
        <f>D922</f>
        <v>0</v>
      </c>
      <c r="L1206" s="32">
        <f>D1062</f>
        <v>7073.5999999999995</v>
      </c>
      <c r="N1206" s="501">
        <f>SUM(E1206:L1206)</f>
        <v>21457.35</v>
      </c>
      <c r="O1206" s="65">
        <v>21457.35</v>
      </c>
      <c r="P1206" s="72">
        <f>N1206-O1206</f>
        <v>0</v>
      </c>
      <c r="Q1206" s="107"/>
      <c r="R1206" s="61"/>
      <c r="T1206" s="270"/>
      <c r="U1206" s="61"/>
      <c r="V1206" s="65"/>
      <c r="W1206" s="277"/>
      <c r="X1206" s="546"/>
    </row>
    <row r="1207" spans="1:24" ht="15.75">
      <c r="A1207" s="106" t="s">
        <v>1343</v>
      </c>
      <c r="E1207" s="32">
        <f>D83</f>
        <v>5024.2</v>
      </c>
      <c r="F1207" s="32">
        <f>D223</f>
        <v>4955.0999999999995</v>
      </c>
      <c r="G1207" s="32">
        <f>D363</f>
        <v>857.39999999999986</v>
      </c>
      <c r="H1207" s="32">
        <f>D503</f>
        <v>1267.7999999999997</v>
      </c>
      <c r="I1207" s="32">
        <f>D643</f>
        <v>309.89999999999998</v>
      </c>
      <c r="J1207" s="32">
        <f>D783</f>
        <v>380.40000000000003</v>
      </c>
      <c r="K1207" s="32">
        <f>D923</f>
        <v>0</v>
      </c>
      <c r="L1207" s="32">
        <f>D1063</f>
        <v>6424</v>
      </c>
      <c r="N1207" s="501">
        <f>SUM(E1207:L1207)</f>
        <v>19218.799999999996</v>
      </c>
      <c r="O1207" s="65">
        <v>19218.8</v>
      </c>
      <c r="P1207" s="72">
        <f>N1207-O1207</f>
        <v>0</v>
      </c>
      <c r="Q1207" s="106"/>
      <c r="R1207" s="61"/>
      <c r="T1207" s="270"/>
      <c r="U1207" s="61"/>
      <c r="V1207" s="65"/>
      <c r="W1207" s="277"/>
      <c r="X1207" s="546"/>
    </row>
    <row r="1208" spans="1:24" ht="15.75">
      <c r="A1208" s="106" t="s">
        <v>1345</v>
      </c>
      <c r="E1208" s="32">
        <f>D84</f>
        <v>6359.75</v>
      </c>
      <c r="F1208" s="32">
        <f>D224</f>
        <v>4151.6000000000004</v>
      </c>
      <c r="G1208" s="32">
        <f>D364</f>
        <v>917.50000000000011</v>
      </c>
      <c r="H1208" s="32">
        <f>D504</f>
        <v>1324.1</v>
      </c>
      <c r="I1208" s="32">
        <f>D644</f>
        <v>503.59999999999997</v>
      </c>
      <c r="J1208" s="32">
        <f>D784</f>
        <v>380.7</v>
      </c>
      <c r="K1208" s="32">
        <f>D924</f>
        <v>0</v>
      </c>
      <c r="L1208" s="32">
        <f>D1064</f>
        <v>6607.9000000000005</v>
      </c>
      <c r="N1208" s="501">
        <f>SUM(E1208:L1208)</f>
        <v>20245.150000000001</v>
      </c>
      <c r="O1208" s="65">
        <v>20245.149999999991</v>
      </c>
      <c r="P1208" s="72">
        <f>N1208-O1208</f>
        <v>0</v>
      </c>
      <c r="Q1208" s="106"/>
      <c r="R1208" s="61"/>
      <c r="T1208" s="270"/>
      <c r="U1208" s="61"/>
      <c r="V1208" s="65"/>
      <c r="W1208" s="277"/>
      <c r="X1208" s="546"/>
    </row>
    <row r="1209" spans="1:24" ht="15.75">
      <c r="A1209" s="107" t="s">
        <v>2713</v>
      </c>
      <c r="E1209" s="32">
        <f>D85</f>
        <v>5168.25</v>
      </c>
      <c r="F1209" s="32">
        <f>D225</f>
        <v>6075.0000000000009</v>
      </c>
      <c r="G1209" s="32">
        <f>D365</f>
        <v>1022.6000000000001</v>
      </c>
      <c r="H1209" s="32">
        <f>D505</f>
        <v>1488.8</v>
      </c>
      <c r="I1209" s="32">
        <f>D645</f>
        <v>495.90000000000003</v>
      </c>
      <c r="J1209" s="32">
        <f>D785</f>
        <v>201.6</v>
      </c>
      <c r="K1209" s="32">
        <f>D925</f>
        <v>0</v>
      </c>
      <c r="L1209" s="32">
        <f>D1065</f>
        <v>6148.6</v>
      </c>
      <c r="N1209" s="501">
        <f>SUM(E1209:L1209)</f>
        <v>20600.75</v>
      </c>
      <c r="O1209" s="65">
        <v>20600.750000000004</v>
      </c>
      <c r="P1209" s="72">
        <f>N1209-O1209</f>
        <v>0</v>
      </c>
      <c r="Q1209" s="107"/>
      <c r="R1209" s="61"/>
      <c r="T1209" s="270"/>
      <c r="U1209" s="61"/>
      <c r="V1209" s="65"/>
      <c r="W1209" s="277"/>
      <c r="X1209" s="546"/>
    </row>
    <row r="1210" spans="1:24" ht="15.75">
      <c r="A1210" s="284" t="s">
        <v>3632</v>
      </c>
      <c r="E1210" s="32">
        <f>D86</f>
        <v>5313.25</v>
      </c>
      <c r="F1210" s="32">
        <f>D226</f>
        <v>5235.7</v>
      </c>
      <c r="G1210" s="32">
        <f>D366</f>
        <v>1118.2</v>
      </c>
      <c r="H1210" s="32">
        <f>D506</f>
        <v>1157.1999999999998</v>
      </c>
      <c r="I1210" s="32">
        <f>D646</f>
        <v>432.40000000000003</v>
      </c>
      <c r="J1210" s="32">
        <f>D786</f>
        <v>255.00000000000003</v>
      </c>
      <c r="K1210" s="32">
        <f>D926</f>
        <v>0</v>
      </c>
      <c r="L1210" s="32">
        <f>D1066</f>
        <v>6035.0999999999995</v>
      </c>
      <c r="N1210" s="501">
        <f>SUM(E1210:L1210)</f>
        <v>19546.850000000002</v>
      </c>
      <c r="O1210" s="65">
        <v>19546.850000000002</v>
      </c>
      <c r="P1210" s="72">
        <f>N1210-O1210</f>
        <v>0</v>
      </c>
      <c r="Q1210" s="284"/>
      <c r="R1210" s="61"/>
      <c r="T1210" s="270"/>
      <c r="U1210" s="61"/>
      <c r="V1210" s="65"/>
      <c r="W1210" s="277"/>
      <c r="X1210" s="546"/>
    </row>
    <row r="1211" spans="1:24" ht="15.75">
      <c r="A1211" s="284" t="s">
        <v>3633</v>
      </c>
      <c r="E1211" s="32">
        <f>D87</f>
        <v>6420.7500000000018</v>
      </c>
      <c r="F1211" s="32">
        <f>D227</f>
        <v>6063.5999999999995</v>
      </c>
      <c r="G1211" s="32">
        <f>D367</f>
        <v>1061.8</v>
      </c>
      <c r="H1211" s="32">
        <f>D507</f>
        <v>1136.3999999999996</v>
      </c>
      <c r="I1211" s="32">
        <f>D647</f>
        <v>475.7</v>
      </c>
      <c r="J1211" s="32">
        <f>D787</f>
        <v>217.10000000000002</v>
      </c>
      <c r="K1211" s="32">
        <f>D927</f>
        <v>0</v>
      </c>
      <c r="L1211" s="32">
        <f>D1067</f>
        <v>6290.4000000000015</v>
      </c>
      <c r="N1211" s="501">
        <f>SUM(E1211:L1211)</f>
        <v>21665.750000000004</v>
      </c>
      <c r="O1211" s="65">
        <v>21665.750000000004</v>
      </c>
      <c r="P1211" s="72">
        <f>N1211-O1211</f>
        <v>0</v>
      </c>
      <c r="Q1211" s="284"/>
      <c r="R1211" s="61"/>
      <c r="T1211" s="270"/>
      <c r="U1211" s="61"/>
      <c r="V1211" s="65"/>
      <c r="W1211" s="277"/>
      <c r="X1211" s="546"/>
    </row>
    <row r="1212" spans="1:24" ht="15.75">
      <c r="A1212" s="107" t="s">
        <v>2198</v>
      </c>
      <c r="E1212" s="32">
        <f>D88</f>
        <v>3141.85</v>
      </c>
      <c r="F1212" s="32">
        <f>D228</f>
        <v>5432.4000000000005</v>
      </c>
      <c r="G1212" s="32">
        <f>D368</f>
        <v>956.8</v>
      </c>
      <c r="H1212" s="32">
        <f>D508</f>
        <v>757.60000000000014</v>
      </c>
      <c r="I1212" s="32">
        <f>D648</f>
        <v>229.20000000000002</v>
      </c>
      <c r="J1212" s="32">
        <f>D788</f>
        <v>207.2</v>
      </c>
      <c r="K1212" s="32">
        <f>D928</f>
        <v>0</v>
      </c>
      <c r="L1212" s="32">
        <f>D1068</f>
        <v>6160.0000000000009</v>
      </c>
      <c r="N1212" s="501">
        <f>SUM(E1212:L1212)</f>
        <v>16885.050000000003</v>
      </c>
      <c r="O1212" s="65">
        <v>16885.050000000007</v>
      </c>
      <c r="P1212" s="72">
        <f>N1212-O1212</f>
        <v>0</v>
      </c>
      <c r="Q1212" s="107"/>
      <c r="R1212" s="61"/>
      <c r="T1212" s="270"/>
      <c r="U1212" s="61"/>
      <c r="V1212" s="65"/>
      <c r="W1212" s="49"/>
      <c r="X1212" s="546"/>
    </row>
    <row r="1213" spans="1:24" ht="15.75">
      <c r="A1213" s="107" t="s">
        <v>651</v>
      </c>
      <c r="E1213" s="32">
        <f>D89</f>
        <v>5335</v>
      </c>
      <c r="F1213" s="32">
        <f>D229</f>
        <v>6188.9</v>
      </c>
      <c r="G1213" s="32">
        <f>D369</f>
        <v>946.5</v>
      </c>
      <c r="H1213" s="32">
        <f>D509</f>
        <v>1123.8999999999999</v>
      </c>
      <c r="I1213" s="32">
        <f>D649</f>
        <v>357.2</v>
      </c>
      <c r="J1213" s="32">
        <f>D789</f>
        <v>312.7</v>
      </c>
      <c r="K1213" s="32">
        <f>D929</f>
        <v>0</v>
      </c>
      <c r="L1213" s="32">
        <f>D1069</f>
        <v>6590.4</v>
      </c>
      <c r="N1213" s="501">
        <f>SUM(E1213:L1213)</f>
        <v>20854.599999999999</v>
      </c>
      <c r="O1213" s="65">
        <v>20854.599999999999</v>
      </c>
      <c r="P1213" s="72">
        <f>N1213-O1213</f>
        <v>0</v>
      </c>
      <c r="Q1213" s="107"/>
      <c r="R1213" s="61"/>
      <c r="T1213" s="270"/>
      <c r="U1213" s="61"/>
      <c r="V1213" s="65"/>
      <c r="W1213" s="277"/>
      <c r="X1213" s="546"/>
    </row>
    <row r="1214" spans="1:24" ht="15.75">
      <c r="A1214" s="107" t="s">
        <v>682</v>
      </c>
      <c r="E1214" s="32">
        <f>D90</f>
        <v>4547.6999999999989</v>
      </c>
      <c r="F1214" s="32">
        <f>D230</f>
        <v>5662.7</v>
      </c>
      <c r="G1214" s="32">
        <f>D370</f>
        <v>601.6</v>
      </c>
      <c r="H1214" s="32">
        <f>D510</f>
        <v>1351.9999999999998</v>
      </c>
      <c r="I1214" s="32">
        <f>D650</f>
        <v>323.5</v>
      </c>
      <c r="J1214" s="32">
        <f>D790</f>
        <v>384.6</v>
      </c>
      <c r="K1214" s="32">
        <f>D930</f>
        <v>4.5</v>
      </c>
      <c r="L1214" s="32">
        <f>D1070</f>
        <v>5808.7</v>
      </c>
      <c r="N1214" s="501">
        <f>SUM(E1214:L1214)</f>
        <v>18685.3</v>
      </c>
      <c r="O1214" s="65">
        <v>18685.300000000007</v>
      </c>
      <c r="P1214" s="72">
        <f>N1214-O1214</f>
        <v>0</v>
      </c>
      <c r="Q1214" s="107"/>
      <c r="R1214" s="61"/>
      <c r="T1214" s="270"/>
      <c r="U1214" s="61"/>
      <c r="V1214" s="65"/>
      <c r="W1214" s="277"/>
      <c r="X1214" s="546"/>
    </row>
    <row r="1215" spans="1:24" ht="15.75">
      <c r="A1215" s="107" t="s">
        <v>2708</v>
      </c>
      <c r="E1215" s="32">
        <f>D91</f>
        <v>4698.3499999999995</v>
      </c>
      <c r="F1215" s="32">
        <f>D231</f>
        <v>6368.9</v>
      </c>
      <c r="G1215" s="32">
        <f>D371</f>
        <v>900.90000000000009</v>
      </c>
      <c r="H1215" s="32">
        <f>D511</f>
        <v>1421.3000000000004</v>
      </c>
      <c r="I1215" s="32">
        <f>D651</f>
        <v>491.6</v>
      </c>
      <c r="J1215" s="32">
        <f>D791</f>
        <v>394.6</v>
      </c>
      <c r="K1215" s="32">
        <f>D931</f>
        <v>0</v>
      </c>
      <c r="L1215" s="32">
        <f>D1071</f>
        <v>8148.1</v>
      </c>
      <c r="N1215" s="501">
        <f>SUM(E1215:L1215)</f>
        <v>22423.75</v>
      </c>
      <c r="O1215" s="65">
        <v>22423.749999999996</v>
      </c>
      <c r="P1215" s="72">
        <f>N1215-O1215</f>
        <v>0</v>
      </c>
      <c r="Q1215" s="107"/>
      <c r="R1215" s="61"/>
      <c r="T1215" s="270"/>
      <c r="U1215" s="61"/>
      <c r="V1215" s="65"/>
      <c r="W1215" s="277"/>
      <c r="X1215" s="546"/>
    </row>
    <row r="1216" spans="1:24" ht="15.75">
      <c r="A1216" s="107" t="s">
        <v>2734</v>
      </c>
      <c r="E1216" s="32">
        <f>D92</f>
        <v>5772.5999999999995</v>
      </c>
      <c r="F1216" s="32">
        <f>D232</f>
        <v>4125.5</v>
      </c>
      <c r="G1216" s="32">
        <f>D372</f>
        <v>855.1</v>
      </c>
      <c r="H1216" s="32">
        <f>D512</f>
        <v>1445.1000000000001</v>
      </c>
      <c r="I1216" s="32">
        <f>D652</f>
        <v>555.29999999999995</v>
      </c>
      <c r="J1216" s="32">
        <f>D792</f>
        <v>268.90000000000003</v>
      </c>
      <c r="K1216" s="32">
        <f>D932</f>
        <v>15</v>
      </c>
      <c r="L1216" s="32">
        <f>D1072</f>
        <v>5226.3</v>
      </c>
      <c r="N1216" s="501">
        <f>SUM(E1216:L1216)</f>
        <v>18263.8</v>
      </c>
      <c r="O1216" s="65">
        <v>18263.8</v>
      </c>
      <c r="P1216" s="72">
        <f>N1216-O1216</f>
        <v>0</v>
      </c>
      <c r="Q1216" s="107"/>
      <c r="R1216" s="61"/>
      <c r="T1216" s="270"/>
      <c r="U1216" s="61"/>
      <c r="V1216" s="65"/>
      <c r="W1216" s="277"/>
      <c r="X1216" s="546"/>
    </row>
    <row r="1217" spans="1:24" ht="15.75">
      <c r="A1217" s="284" t="s">
        <v>3634</v>
      </c>
      <c r="E1217" s="32">
        <f>D93</f>
        <v>5729.4</v>
      </c>
      <c r="F1217" s="32">
        <f>D233</f>
        <v>2936.8</v>
      </c>
      <c r="G1217" s="32">
        <f>D373</f>
        <v>846.50000000000011</v>
      </c>
      <c r="H1217" s="32">
        <f>D513</f>
        <v>797.5</v>
      </c>
      <c r="I1217" s="32">
        <f>D653</f>
        <v>323.2</v>
      </c>
      <c r="J1217" s="32">
        <f>D793</f>
        <v>125.1</v>
      </c>
      <c r="K1217" s="32">
        <f>D933</f>
        <v>0</v>
      </c>
      <c r="L1217" s="32">
        <f>D1073</f>
        <v>5830.9000000000005</v>
      </c>
      <c r="N1217" s="501">
        <f>SUM(E1217:L1217)</f>
        <v>16589.400000000001</v>
      </c>
      <c r="O1217" s="65">
        <v>16589.399999999994</v>
      </c>
      <c r="P1217" s="72">
        <f>N1217-O1217</f>
        <v>0</v>
      </c>
      <c r="Q1217" s="284"/>
      <c r="R1217" s="61"/>
      <c r="T1217" s="270"/>
      <c r="U1217" s="61"/>
      <c r="V1217" s="65"/>
      <c r="W1217" s="49"/>
      <c r="X1217" s="546"/>
    </row>
    <row r="1218" spans="1:24" ht="15.75">
      <c r="A1218" s="284" t="s">
        <v>3635</v>
      </c>
      <c r="E1218" s="32">
        <f>D94</f>
        <v>5079.5</v>
      </c>
      <c r="F1218" s="32">
        <f>D234</f>
        <v>4558.05</v>
      </c>
      <c r="G1218" s="32">
        <f>D374</f>
        <v>1015.3999999999999</v>
      </c>
      <c r="H1218" s="32">
        <f>D514</f>
        <v>1281.5999999999999</v>
      </c>
      <c r="I1218" s="32">
        <f>D654</f>
        <v>517</v>
      </c>
      <c r="J1218" s="32">
        <f>D794</f>
        <v>294.40000000000003</v>
      </c>
      <c r="K1218" s="32">
        <f>D934</f>
        <v>0</v>
      </c>
      <c r="L1218" s="32">
        <f>D1074</f>
        <v>3823.85</v>
      </c>
      <c r="N1218" s="501">
        <f>SUM(E1218:L1218)</f>
        <v>16569.8</v>
      </c>
      <c r="O1218" s="65">
        <v>16569.800000000003</v>
      </c>
      <c r="P1218" s="72">
        <f>N1218-O1218</f>
        <v>0</v>
      </c>
      <c r="Q1218" s="284"/>
      <c r="R1218" s="61"/>
      <c r="T1218" s="270"/>
      <c r="U1218" s="61"/>
      <c r="V1218" s="65"/>
      <c r="W1218" s="277"/>
      <c r="X1218" s="546"/>
    </row>
    <row r="1219" spans="1:24" ht="15.75">
      <c r="A1219" s="107" t="s">
        <v>154</v>
      </c>
      <c r="E1219" s="32">
        <f>D95</f>
        <v>4953.25</v>
      </c>
      <c r="F1219" s="32">
        <f>D235</f>
        <v>6602.9999999999991</v>
      </c>
      <c r="G1219" s="32">
        <f>D375</f>
        <v>913.80000000000007</v>
      </c>
      <c r="H1219" s="32">
        <f>D515</f>
        <v>1377.2</v>
      </c>
      <c r="I1219" s="32">
        <f>D655</f>
        <v>486.15000000000003</v>
      </c>
      <c r="J1219" s="32">
        <f>D795</f>
        <v>312.8</v>
      </c>
      <c r="K1219" s="32">
        <f>D935</f>
        <v>0</v>
      </c>
      <c r="L1219" s="32">
        <f>D1075</f>
        <v>7076.8</v>
      </c>
      <c r="N1219" s="501">
        <f>SUM(E1219:L1219)</f>
        <v>21723</v>
      </c>
      <c r="O1219" s="65">
        <v>21723</v>
      </c>
      <c r="P1219" s="72">
        <f>N1219-O1219</f>
        <v>0</v>
      </c>
      <c r="Q1219" s="107"/>
      <c r="R1219" s="61"/>
      <c r="T1219" s="270"/>
      <c r="U1219" s="61"/>
      <c r="V1219" s="65"/>
      <c r="W1219" s="277"/>
      <c r="X1219" s="546"/>
    </row>
    <row r="1220" spans="1:24" ht="15.75">
      <c r="A1220" s="107" t="s">
        <v>2210</v>
      </c>
      <c r="E1220" s="32">
        <f>D96</f>
        <v>6295.0999999999995</v>
      </c>
      <c r="F1220" s="32">
        <f>D236</f>
        <v>4483.4000000000005</v>
      </c>
      <c r="G1220" s="32">
        <f>D376</f>
        <v>1227.8</v>
      </c>
      <c r="H1220" s="32">
        <f>D516</f>
        <v>1116.5</v>
      </c>
      <c r="I1220" s="32">
        <f>D656</f>
        <v>563.54999999999995</v>
      </c>
      <c r="J1220" s="32">
        <f>D796</f>
        <v>271.39999999999998</v>
      </c>
      <c r="K1220" s="32">
        <f>D936</f>
        <v>0</v>
      </c>
      <c r="L1220" s="32">
        <f>D1076</f>
        <v>5270.6</v>
      </c>
      <c r="N1220" s="501">
        <f>SUM(E1220:L1220)</f>
        <v>19228.349999999999</v>
      </c>
      <c r="O1220" s="65">
        <v>19228.349999999999</v>
      </c>
      <c r="P1220" s="72">
        <f>N1220-O1220</f>
        <v>0</v>
      </c>
      <c r="Q1220" s="107"/>
      <c r="R1220" s="61"/>
      <c r="T1220" s="270"/>
      <c r="U1220" s="61"/>
      <c r="V1220" s="65"/>
      <c r="W1220" s="277"/>
      <c r="X1220" s="546"/>
    </row>
    <row r="1221" spans="1:24" ht="15.75">
      <c r="A1221" s="107" t="s">
        <v>669</v>
      </c>
      <c r="E1221" s="32">
        <f>D97</f>
        <v>4319.8500000000004</v>
      </c>
      <c r="F1221" s="32">
        <f>D237</f>
        <v>5533.0000000000009</v>
      </c>
      <c r="G1221" s="32">
        <f>D377</f>
        <v>1067.8</v>
      </c>
      <c r="H1221" s="32">
        <f>D517</f>
        <v>1287.4000000000001</v>
      </c>
      <c r="I1221" s="32">
        <f>D657</f>
        <v>439.9</v>
      </c>
      <c r="J1221" s="32">
        <f>D797</f>
        <v>383.49999999999994</v>
      </c>
      <c r="K1221" s="32">
        <f>D937</f>
        <v>7.8000000000000007</v>
      </c>
      <c r="L1221" s="32">
        <f>D1077</f>
        <v>7611.0000000000009</v>
      </c>
      <c r="N1221" s="501">
        <f>SUM(E1221:L1221)</f>
        <v>20650.25</v>
      </c>
      <c r="O1221" s="65">
        <v>20650.249999999993</v>
      </c>
      <c r="P1221" s="72">
        <f>N1221-O1221</f>
        <v>0</v>
      </c>
      <c r="Q1221" s="107"/>
      <c r="R1221" s="61"/>
      <c r="T1221" s="270"/>
      <c r="U1221" s="61"/>
      <c r="V1221" s="65"/>
      <c r="W1221" s="277"/>
      <c r="X1221" s="546"/>
    </row>
    <row r="1222" spans="1:24" ht="15.75">
      <c r="A1222" s="107" t="s">
        <v>2723</v>
      </c>
      <c r="E1222" s="32">
        <f>D98</f>
        <v>5392.2</v>
      </c>
      <c r="F1222" s="32">
        <f>D238</f>
        <v>6541.5000000000009</v>
      </c>
      <c r="G1222" s="32">
        <f>D378</f>
        <v>1073.3</v>
      </c>
      <c r="H1222" s="32">
        <f>D518</f>
        <v>1271.1999999999998</v>
      </c>
      <c r="I1222" s="32">
        <f>D658</f>
        <v>398.54999999999995</v>
      </c>
      <c r="J1222" s="32">
        <f>D798</f>
        <v>289.3</v>
      </c>
      <c r="K1222" s="32">
        <f>D938</f>
        <v>0</v>
      </c>
      <c r="L1222" s="32">
        <f>D1078</f>
        <v>6894</v>
      </c>
      <c r="N1222" s="501">
        <f>SUM(E1222:L1222)</f>
        <v>21860.05</v>
      </c>
      <c r="O1222" s="65">
        <v>21860.050000000003</v>
      </c>
      <c r="P1222" s="72">
        <f>N1222-O1222</f>
        <v>0</v>
      </c>
      <c r="Q1222" s="107"/>
      <c r="R1222" s="61"/>
      <c r="T1222" s="270"/>
      <c r="U1222" s="61"/>
      <c r="V1222" s="65"/>
      <c r="W1222" s="277"/>
      <c r="X1222" s="546"/>
    </row>
    <row r="1223" spans="1:24" ht="15.75">
      <c r="A1223" s="284" t="s">
        <v>142</v>
      </c>
      <c r="E1223" s="32">
        <f>D99</f>
        <v>5694.6999999999989</v>
      </c>
      <c r="F1223" s="32">
        <f>D239</f>
        <v>6413.05</v>
      </c>
      <c r="G1223" s="32">
        <f>D379</f>
        <v>1056.6000000000001</v>
      </c>
      <c r="H1223" s="32">
        <f>D519</f>
        <v>1737.85</v>
      </c>
      <c r="I1223" s="32">
        <f>D659</f>
        <v>388.30000000000007</v>
      </c>
      <c r="J1223" s="32">
        <f>D799</f>
        <v>372.5</v>
      </c>
      <c r="K1223" s="32">
        <f>D939</f>
        <v>0</v>
      </c>
      <c r="L1223" s="32">
        <f>D1079</f>
        <v>7278.5</v>
      </c>
      <c r="N1223" s="501">
        <f>SUM(E1223:L1223)</f>
        <v>22941.5</v>
      </c>
      <c r="O1223" s="65">
        <v>22941.499999999989</v>
      </c>
      <c r="P1223" s="72">
        <f>N1223-O1223</f>
        <v>0</v>
      </c>
      <c r="Q1223" s="284"/>
      <c r="R1223" s="61"/>
      <c r="T1223" s="270"/>
      <c r="U1223" s="61"/>
      <c r="V1223" s="65"/>
      <c r="W1223" s="277"/>
      <c r="X1223" s="546"/>
    </row>
    <row r="1224" spans="1:24" ht="15.75">
      <c r="A1224" s="106" t="s">
        <v>1349</v>
      </c>
      <c r="E1224" s="32">
        <f>D100</f>
        <v>5907</v>
      </c>
      <c r="F1224" s="32">
        <f>D240</f>
        <v>5375.9000000000005</v>
      </c>
      <c r="G1224" s="32">
        <f>D380</f>
        <v>866.9</v>
      </c>
      <c r="H1224" s="32">
        <f>D520</f>
        <v>1220.7</v>
      </c>
      <c r="I1224" s="32">
        <f>D660</f>
        <v>411.5</v>
      </c>
      <c r="J1224" s="32">
        <f>D800</f>
        <v>274.79999999999995</v>
      </c>
      <c r="K1224" s="32">
        <f>D940</f>
        <v>0</v>
      </c>
      <c r="L1224" s="32">
        <f>D1080</f>
        <v>6470.7</v>
      </c>
      <c r="N1224" s="501">
        <f>SUM(E1224:L1224)</f>
        <v>20527.5</v>
      </c>
      <c r="O1224" s="65">
        <v>20527.500000000011</v>
      </c>
      <c r="P1224" s="72">
        <f>N1224-O1224</f>
        <v>0</v>
      </c>
      <c r="Q1224" s="106"/>
      <c r="R1224" s="61"/>
      <c r="T1224" s="270"/>
      <c r="U1224" s="61"/>
      <c r="V1224" s="65"/>
      <c r="W1224" s="49"/>
      <c r="X1224" s="546"/>
    </row>
    <row r="1225" spans="1:24" ht="15.75">
      <c r="A1225" s="107" t="s">
        <v>683</v>
      </c>
      <c r="E1225" s="32">
        <f>D101</f>
        <v>4380.7999999999993</v>
      </c>
      <c r="F1225" s="32">
        <f>D241</f>
        <v>6382.4999999999991</v>
      </c>
      <c r="G1225" s="32">
        <f>D381</f>
        <v>773.09999999999991</v>
      </c>
      <c r="H1225" s="32">
        <f>D521</f>
        <v>1459.9999999999995</v>
      </c>
      <c r="I1225" s="32">
        <f>D661</f>
        <v>293</v>
      </c>
      <c r="J1225" s="32">
        <f>D801</f>
        <v>271.2</v>
      </c>
      <c r="K1225" s="32">
        <f>D941</f>
        <v>0</v>
      </c>
      <c r="L1225" s="32">
        <f>D1081</f>
        <v>6654</v>
      </c>
      <c r="N1225" s="501">
        <f>SUM(E1225:L1225)</f>
        <v>20214.599999999999</v>
      </c>
      <c r="O1225" s="65">
        <v>20214.599999999991</v>
      </c>
      <c r="P1225" s="72">
        <f>N1225-O1225</f>
        <v>0</v>
      </c>
      <c r="Q1225" s="107"/>
      <c r="R1225" s="61"/>
      <c r="T1225" s="270"/>
      <c r="U1225" s="61"/>
      <c r="V1225" s="65"/>
      <c r="W1225" s="277"/>
      <c r="X1225" s="546"/>
    </row>
    <row r="1226" spans="1:24" ht="15.75">
      <c r="A1226" s="107" t="s">
        <v>2724</v>
      </c>
      <c r="E1226" s="32">
        <f>D102</f>
        <v>6945.8</v>
      </c>
      <c r="F1226" s="32">
        <f>D242</f>
        <v>4490.6000000000004</v>
      </c>
      <c r="G1226" s="32">
        <f>D382</f>
        <v>1366.5000000000002</v>
      </c>
      <c r="H1226" s="32">
        <f>D522</f>
        <v>1014.3000000000002</v>
      </c>
      <c r="I1226" s="32">
        <f>D662</f>
        <v>590.70000000000005</v>
      </c>
      <c r="J1226" s="32">
        <f>D802</f>
        <v>256.70000000000005</v>
      </c>
      <c r="K1226" s="32">
        <f>D942</f>
        <v>0</v>
      </c>
      <c r="L1226" s="32">
        <f>D1082</f>
        <v>6485.1</v>
      </c>
      <c r="N1226" s="501">
        <f>SUM(E1226:L1226)</f>
        <v>21149.700000000004</v>
      </c>
      <c r="O1226" s="65">
        <v>21149.7</v>
      </c>
      <c r="P1226" s="72">
        <f>N1226-O1226</f>
        <v>0</v>
      </c>
      <c r="Q1226" s="107"/>
      <c r="R1226" s="61"/>
      <c r="T1226" s="270"/>
      <c r="U1226" s="61"/>
      <c r="V1226" s="65"/>
      <c r="W1226" s="277"/>
      <c r="X1226" s="546"/>
    </row>
    <row r="1227" spans="1:24" ht="15.75">
      <c r="A1227" s="284" t="s">
        <v>3636</v>
      </c>
      <c r="E1227" s="32">
        <f>D103</f>
        <v>5540.7000000000007</v>
      </c>
      <c r="F1227" s="32">
        <f>D243</f>
        <v>3806.1000000000004</v>
      </c>
      <c r="G1227" s="32">
        <f>D383</f>
        <v>786.30000000000007</v>
      </c>
      <c r="H1227" s="32">
        <f>D523</f>
        <v>806.9</v>
      </c>
      <c r="I1227" s="32">
        <f>D663</f>
        <v>190.20000000000005</v>
      </c>
      <c r="J1227" s="32">
        <f>D803</f>
        <v>166.10000000000002</v>
      </c>
      <c r="K1227" s="32">
        <f>D943</f>
        <v>22.5</v>
      </c>
      <c r="L1227" s="32">
        <f>D1083</f>
        <v>5433.2</v>
      </c>
      <c r="N1227" s="501">
        <f>SUM(E1227:L1227)</f>
        <v>16752</v>
      </c>
      <c r="O1227" s="65">
        <v>16752.000000000004</v>
      </c>
      <c r="P1227" s="72">
        <f>N1227-O1227</f>
        <v>0</v>
      </c>
      <c r="Q1227" s="284"/>
      <c r="R1227" s="61"/>
      <c r="T1227" s="270"/>
      <c r="U1227" s="61"/>
      <c r="V1227" s="65"/>
      <c r="W1227" s="277"/>
      <c r="X1227" s="546"/>
    </row>
    <row r="1228" spans="1:24" ht="15.75">
      <c r="A1228" s="285" t="s">
        <v>1690</v>
      </c>
      <c r="E1228" s="32">
        <f>D104</f>
        <v>4326.8999999999996</v>
      </c>
      <c r="F1228" s="32">
        <f>D244</f>
        <v>3972.85</v>
      </c>
      <c r="G1228" s="32">
        <f>D384</f>
        <v>576</v>
      </c>
      <c r="H1228" s="32">
        <f>D524</f>
        <v>1070.3500000000001</v>
      </c>
      <c r="I1228" s="32">
        <f>D664</f>
        <v>337.09999999999997</v>
      </c>
      <c r="J1228" s="32">
        <f>D804</f>
        <v>162.5</v>
      </c>
      <c r="K1228" s="32">
        <f>D944</f>
        <v>0</v>
      </c>
      <c r="L1228" s="32">
        <f>D1084</f>
        <v>4436.5999999999995</v>
      </c>
      <c r="N1228" s="501">
        <f>SUM(E1228:L1228)</f>
        <v>14882.3</v>
      </c>
      <c r="O1228" s="65">
        <v>14882.299999999997</v>
      </c>
      <c r="P1228" s="72">
        <f>N1228-O1228</f>
        <v>0</v>
      </c>
      <c r="Q1228" s="285"/>
      <c r="R1228" s="61"/>
      <c r="T1228" s="270"/>
      <c r="U1228" s="61"/>
      <c r="V1228" s="65"/>
      <c r="W1228" s="277"/>
      <c r="X1228" s="546"/>
    </row>
    <row r="1229" spans="1:24" ht="15.75">
      <c r="A1229" s="107" t="s">
        <v>654</v>
      </c>
      <c r="E1229" s="32">
        <f>D105</f>
        <v>5232.2</v>
      </c>
      <c r="F1229" s="32">
        <f>D245</f>
        <v>6114.8</v>
      </c>
      <c r="G1229" s="32">
        <f>D385</f>
        <v>971.89999999999986</v>
      </c>
      <c r="H1229" s="32">
        <f>D525</f>
        <v>1475.6</v>
      </c>
      <c r="I1229" s="32">
        <f>D665</f>
        <v>438.3</v>
      </c>
      <c r="J1229" s="32">
        <f>D805</f>
        <v>259.79999999999995</v>
      </c>
      <c r="K1229" s="32">
        <f>D945</f>
        <v>0</v>
      </c>
      <c r="L1229" s="32">
        <f>D1085</f>
        <v>6753.1</v>
      </c>
      <c r="N1229" s="501">
        <f>SUM(E1229:L1229)</f>
        <v>21245.699999999997</v>
      </c>
      <c r="O1229" s="65">
        <v>21245.700000000008</v>
      </c>
      <c r="P1229" s="72">
        <f>N1229-O1229</f>
        <v>0</v>
      </c>
      <c r="Q1229" s="107"/>
      <c r="R1229" s="61"/>
      <c r="T1229" s="270"/>
      <c r="U1229" s="61"/>
      <c r="V1229" s="65"/>
      <c r="W1229" s="277"/>
      <c r="X1229" s="546"/>
    </row>
    <row r="1230" spans="1:24" ht="15.75">
      <c r="A1230" s="107" t="s">
        <v>653</v>
      </c>
      <c r="E1230" s="32">
        <f>D106</f>
        <v>4819.9000000000005</v>
      </c>
      <c r="F1230" s="32">
        <f>D246</f>
        <v>7391</v>
      </c>
      <c r="G1230" s="32">
        <f>D386</f>
        <v>702.19999999999993</v>
      </c>
      <c r="H1230" s="32">
        <f>D526</f>
        <v>1245.8</v>
      </c>
      <c r="I1230" s="32">
        <f>D666</f>
        <v>300.10000000000002</v>
      </c>
      <c r="J1230" s="32">
        <f>D806</f>
        <v>246.7</v>
      </c>
      <c r="K1230" s="32">
        <f>D946</f>
        <v>0</v>
      </c>
      <c r="L1230" s="32">
        <f>D1086</f>
        <v>7118.7</v>
      </c>
      <c r="N1230" s="501">
        <f>SUM(E1230:L1230)</f>
        <v>21824.400000000001</v>
      </c>
      <c r="O1230" s="65">
        <v>21824.400000000005</v>
      </c>
      <c r="P1230" s="72">
        <f>N1230-O1230</f>
        <v>0</v>
      </c>
      <c r="Q1230" s="107"/>
      <c r="R1230" s="61"/>
      <c r="T1230" s="270"/>
      <c r="U1230" s="61"/>
      <c r="V1230" s="65"/>
      <c r="W1230" s="277"/>
      <c r="X1230" s="546"/>
    </row>
    <row r="1231" spans="1:24" ht="15.75">
      <c r="A1231" s="285" t="s">
        <v>1753</v>
      </c>
      <c r="E1231" s="32">
        <f>D107</f>
        <v>4176.45</v>
      </c>
      <c r="F1231" s="32">
        <f>D247</f>
        <v>5029.0500000000011</v>
      </c>
      <c r="G1231" s="32">
        <f>D387</f>
        <v>668.9</v>
      </c>
      <c r="H1231" s="32">
        <f>D527</f>
        <v>992.4</v>
      </c>
      <c r="I1231" s="32">
        <f>D667</f>
        <v>297.60000000000002</v>
      </c>
      <c r="J1231" s="32">
        <f>D807</f>
        <v>283</v>
      </c>
      <c r="K1231" s="32">
        <f>D947</f>
        <v>0</v>
      </c>
      <c r="L1231" s="32">
        <f>D1087</f>
        <v>5489.9999999999991</v>
      </c>
      <c r="N1231" s="501">
        <f>SUM(E1231:L1231)</f>
        <v>16937.399999999998</v>
      </c>
      <c r="O1231" s="65">
        <v>16937.399999999998</v>
      </c>
      <c r="P1231" s="72">
        <f>N1231-O1231</f>
        <v>0</v>
      </c>
      <c r="Q1231" s="285"/>
      <c r="R1231" s="61"/>
      <c r="T1231" s="270"/>
      <c r="U1231" s="61"/>
      <c r="V1231" s="65"/>
      <c r="W1231" s="49"/>
      <c r="X1231" s="546"/>
    </row>
    <row r="1232" spans="1:24" ht="15.75">
      <c r="A1232" s="107" t="s">
        <v>638</v>
      </c>
      <c r="E1232" s="32">
        <f>D108</f>
        <v>5298.1</v>
      </c>
      <c r="F1232" s="32">
        <f>D248</f>
        <v>5594.5</v>
      </c>
      <c r="G1232" s="32">
        <f>D388</f>
        <v>1008.4000000000001</v>
      </c>
      <c r="H1232" s="32">
        <f>D528</f>
        <v>1193.5</v>
      </c>
      <c r="I1232" s="32">
        <f>D668</f>
        <v>512.09999999999991</v>
      </c>
      <c r="J1232" s="32">
        <f>D808</f>
        <v>236.20000000000002</v>
      </c>
      <c r="K1232" s="32">
        <f>D948</f>
        <v>0</v>
      </c>
      <c r="L1232" s="32">
        <f>D1088</f>
        <v>6250.1</v>
      </c>
      <c r="N1232" s="501">
        <f>SUM(E1232:L1232)</f>
        <v>20092.900000000001</v>
      </c>
      <c r="O1232" s="65">
        <v>20092.900000000009</v>
      </c>
      <c r="P1232" s="72">
        <f>N1232-O1232</f>
        <v>0</v>
      </c>
      <c r="Q1232" s="107"/>
      <c r="R1232" s="61"/>
      <c r="T1232" s="270"/>
      <c r="U1232" s="61"/>
      <c r="V1232" s="65"/>
      <c r="W1232" s="277"/>
      <c r="X1232" s="546"/>
    </row>
    <row r="1233" spans="1:24" ht="15.75">
      <c r="A1233" s="285" t="s">
        <v>1649</v>
      </c>
      <c r="E1233" s="32">
        <f>D109</f>
        <v>4883.5</v>
      </c>
      <c r="F1233" s="32">
        <f>D249</f>
        <v>5869.8499999999995</v>
      </c>
      <c r="G1233" s="32">
        <f>D389</f>
        <v>898.4</v>
      </c>
      <c r="H1233" s="32">
        <f>D529</f>
        <v>859.4</v>
      </c>
      <c r="I1233" s="32">
        <f>D669</f>
        <v>254.7</v>
      </c>
      <c r="J1233" s="32">
        <f>D809</f>
        <v>248.95</v>
      </c>
      <c r="K1233" s="32">
        <f>D949</f>
        <v>0</v>
      </c>
      <c r="L1233" s="32">
        <f>D1089</f>
        <v>6451.2999999999993</v>
      </c>
      <c r="N1233" s="501">
        <f>SUM(E1233:L1233)</f>
        <v>19466.099999999999</v>
      </c>
      <c r="O1233" s="65">
        <v>19466.100000000002</v>
      </c>
      <c r="P1233" s="72">
        <f>N1233-O1233</f>
        <v>0</v>
      </c>
      <c r="Q1233" s="285"/>
      <c r="R1233" s="61"/>
      <c r="T1233" s="270"/>
      <c r="U1233" s="61"/>
      <c r="V1233" s="65"/>
      <c r="W1233" s="277"/>
      <c r="X1233" s="546"/>
    </row>
    <row r="1234" spans="1:24" ht="15.75">
      <c r="A1234" s="107" t="s">
        <v>2714</v>
      </c>
      <c r="E1234" s="32">
        <f>D110</f>
        <v>4599.5</v>
      </c>
      <c r="F1234" s="32">
        <f>D250</f>
        <v>4933.8999999999996</v>
      </c>
      <c r="G1234" s="32">
        <f>D390</f>
        <v>654.20000000000005</v>
      </c>
      <c r="H1234" s="32">
        <f>D530</f>
        <v>964.9</v>
      </c>
      <c r="I1234" s="32">
        <f>D670</f>
        <v>236.09999999999997</v>
      </c>
      <c r="J1234" s="32">
        <f>D810</f>
        <v>165.70000000000002</v>
      </c>
      <c r="K1234" s="32">
        <f>D950</f>
        <v>0</v>
      </c>
      <c r="L1234" s="32">
        <f>D1090</f>
        <v>5286.1</v>
      </c>
      <c r="N1234" s="501">
        <f>SUM(E1234:L1234)</f>
        <v>16840.400000000001</v>
      </c>
      <c r="O1234" s="65">
        <v>16840.399999999998</v>
      </c>
      <c r="P1234" s="72">
        <f>N1234-O1234</f>
        <v>0</v>
      </c>
      <c r="Q1234" s="107"/>
      <c r="R1234" s="61"/>
      <c r="T1234" s="270"/>
      <c r="U1234" s="61"/>
      <c r="V1234" s="65"/>
      <c r="W1234" s="277"/>
      <c r="X1234" s="546"/>
    </row>
    <row r="1235" spans="1:24" ht="15.75">
      <c r="A1235" s="107" t="s">
        <v>2832</v>
      </c>
      <c r="E1235" s="32">
        <f>D111</f>
        <v>4682.7</v>
      </c>
      <c r="F1235" s="32">
        <f>D251</f>
        <v>4808.6999999999989</v>
      </c>
      <c r="G1235" s="32">
        <f>D391</f>
        <v>374.9</v>
      </c>
      <c r="H1235" s="32">
        <f>D531</f>
        <v>1205.9000000000001</v>
      </c>
      <c r="I1235" s="32">
        <f>D671</f>
        <v>222.5</v>
      </c>
      <c r="J1235" s="32">
        <f>D811</f>
        <v>354.59999999999997</v>
      </c>
      <c r="K1235" s="32">
        <f>D951</f>
        <v>0</v>
      </c>
      <c r="L1235" s="32">
        <f>D1091</f>
        <v>5912.2</v>
      </c>
      <c r="N1235" s="501">
        <f>SUM(E1235:L1235)</f>
        <v>17561.499999999996</v>
      </c>
      <c r="O1235" s="65">
        <v>17561.500000000007</v>
      </c>
      <c r="P1235" s="72">
        <f>N1235-O1235</f>
        <v>0</v>
      </c>
      <c r="Q1235" s="107"/>
      <c r="R1235" s="61"/>
      <c r="T1235" s="270"/>
      <c r="U1235" s="61"/>
      <c r="V1235" s="65"/>
      <c r="W1235" s="49"/>
      <c r="X1235" s="546"/>
    </row>
    <row r="1236" spans="1:24" ht="15.75">
      <c r="A1236" s="284" t="s">
        <v>3637</v>
      </c>
      <c r="E1236" s="32">
        <f>D112</f>
        <v>4982.95</v>
      </c>
      <c r="F1236" s="32">
        <f>D252</f>
        <v>4394.9000000000005</v>
      </c>
      <c r="G1236" s="32">
        <f>D392</f>
        <v>443.90000000000003</v>
      </c>
      <c r="H1236" s="32">
        <f>D532</f>
        <v>784</v>
      </c>
      <c r="I1236" s="32">
        <f>D672</f>
        <v>270.5</v>
      </c>
      <c r="J1236" s="32">
        <f>D812</f>
        <v>245.99999999999997</v>
      </c>
      <c r="K1236" s="32">
        <f>D952</f>
        <v>0</v>
      </c>
      <c r="L1236" s="32">
        <f>D1092</f>
        <v>5408.5</v>
      </c>
      <c r="N1236" s="501">
        <f>SUM(E1236:L1236)</f>
        <v>16530.75</v>
      </c>
      <c r="O1236" s="65">
        <v>16530.750000000004</v>
      </c>
      <c r="P1236" s="72">
        <f>N1236-O1236</f>
        <v>0</v>
      </c>
      <c r="Q1236" s="284"/>
      <c r="R1236" s="61"/>
      <c r="T1236" s="270"/>
      <c r="U1236" s="61"/>
      <c r="V1236" s="65"/>
      <c r="W1236" s="277"/>
      <c r="X1236" s="546"/>
    </row>
    <row r="1237" spans="1:24" ht="15.75">
      <c r="A1237" s="284" t="s">
        <v>3638</v>
      </c>
      <c r="E1237" s="32">
        <f>D113</f>
        <v>6015.25</v>
      </c>
      <c r="F1237" s="32">
        <f>D253</f>
        <v>4851.9000000000005</v>
      </c>
      <c r="G1237" s="32">
        <f>D393</f>
        <v>786.7</v>
      </c>
      <c r="H1237" s="32">
        <f>D533</f>
        <v>993.09999999999991</v>
      </c>
      <c r="I1237" s="32">
        <f>D673</f>
        <v>253.8</v>
      </c>
      <c r="J1237" s="32">
        <f>D813</f>
        <v>296.60000000000002</v>
      </c>
      <c r="K1237" s="32">
        <f>D953</f>
        <v>0</v>
      </c>
      <c r="L1237" s="32">
        <f>D1093</f>
        <v>6066.5</v>
      </c>
      <c r="N1237" s="501">
        <f>SUM(E1237:L1237)</f>
        <v>19263.850000000002</v>
      </c>
      <c r="O1237" s="65">
        <v>19263.850000000002</v>
      </c>
      <c r="P1237" s="72">
        <f>N1237-O1237</f>
        <v>0</v>
      </c>
      <c r="Q1237" s="284"/>
      <c r="R1237" s="61"/>
      <c r="T1237" s="270"/>
      <c r="U1237" s="61"/>
      <c r="V1237" s="65"/>
      <c r="W1237" s="49"/>
      <c r="X1237" s="546"/>
    </row>
    <row r="1238" spans="1:24" ht="15.75">
      <c r="A1238" s="285" t="s">
        <v>31</v>
      </c>
      <c r="E1238" s="32">
        <f>D114</f>
        <v>5278.8499999999995</v>
      </c>
      <c r="F1238" s="32">
        <f>D254</f>
        <v>7615.7000000000007</v>
      </c>
      <c r="G1238" s="32">
        <f>D394</f>
        <v>913.30000000000007</v>
      </c>
      <c r="H1238" s="32">
        <f>D534</f>
        <v>1436.9</v>
      </c>
      <c r="I1238" s="32">
        <f>D674</f>
        <v>284.75</v>
      </c>
      <c r="J1238" s="32">
        <f>D814</f>
        <v>364.5</v>
      </c>
      <c r="K1238" s="32">
        <f>D954</f>
        <v>3.3000000000000003</v>
      </c>
      <c r="L1238" s="32">
        <f>D1094</f>
        <v>6402.65</v>
      </c>
      <c r="N1238" s="501">
        <f>SUM(E1238:L1238)</f>
        <v>22299.949999999997</v>
      </c>
      <c r="O1238" s="65">
        <v>22299.949999999997</v>
      </c>
      <c r="P1238" s="72">
        <f>N1238-O1238</f>
        <v>0</v>
      </c>
      <c r="Q1238" s="285"/>
      <c r="R1238" s="61"/>
      <c r="T1238" s="270"/>
      <c r="U1238" s="61"/>
      <c r="V1238" s="65"/>
      <c r="W1238" s="277"/>
      <c r="X1238" s="546"/>
    </row>
    <row r="1239" spans="1:24" ht="15.75">
      <c r="A1239" s="107" t="s">
        <v>2718</v>
      </c>
      <c r="E1239" s="32">
        <f>D115</f>
        <v>4650.2</v>
      </c>
      <c r="F1239" s="32">
        <f>D255</f>
        <v>6188.3</v>
      </c>
      <c r="G1239" s="32">
        <f>D395</f>
        <v>868.4</v>
      </c>
      <c r="H1239" s="32">
        <f>D535</f>
        <v>1736.2000000000003</v>
      </c>
      <c r="I1239" s="32">
        <f>D675</f>
        <v>548.1</v>
      </c>
      <c r="J1239" s="32">
        <f>D815</f>
        <v>321.59999999999997</v>
      </c>
      <c r="K1239" s="32">
        <f>D955</f>
        <v>0</v>
      </c>
      <c r="L1239" s="32">
        <f>D1095</f>
        <v>8033.4</v>
      </c>
      <c r="N1239" s="501">
        <f>SUM(E1239:L1239)</f>
        <v>22346.2</v>
      </c>
      <c r="O1239" s="65">
        <v>22346.199999999993</v>
      </c>
      <c r="P1239" s="72">
        <f>N1239-O1239</f>
        <v>0</v>
      </c>
      <c r="Q1239" s="107"/>
      <c r="R1239" s="61"/>
      <c r="T1239" s="270"/>
      <c r="U1239" s="61"/>
      <c r="V1239" s="65"/>
      <c r="W1239" s="277"/>
      <c r="X1239" s="546"/>
    </row>
    <row r="1240" spans="1:24" ht="15.75">
      <c r="A1240" s="107" t="s">
        <v>694</v>
      </c>
      <c r="E1240" s="32">
        <f>D116</f>
        <v>4931.95</v>
      </c>
      <c r="F1240" s="32">
        <f>D256</f>
        <v>3053.3500000000004</v>
      </c>
      <c r="G1240" s="32">
        <f>D396</f>
        <v>1672.9499999999998</v>
      </c>
      <c r="H1240" s="32">
        <f>D536</f>
        <v>994.35</v>
      </c>
      <c r="I1240" s="32">
        <f>D676</f>
        <v>775.69999999999982</v>
      </c>
      <c r="J1240" s="32">
        <f>D816</f>
        <v>182.8</v>
      </c>
      <c r="K1240" s="32">
        <f>D956</f>
        <v>0</v>
      </c>
      <c r="L1240" s="32">
        <f>D1096</f>
        <v>4290.8999999999996</v>
      </c>
      <c r="N1240" s="501">
        <f>SUM(E1240:L1240)</f>
        <v>15901.999999999998</v>
      </c>
      <c r="O1240" s="65">
        <v>15902</v>
      </c>
      <c r="P1240" s="72">
        <f>N1240-O1240</f>
        <v>0</v>
      </c>
      <c r="Q1240" s="107"/>
      <c r="R1240" s="61"/>
      <c r="T1240" s="270"/>
      <c r="U1240" s="61"/>
      <c r="V1240" s="65"/>
      <c r="W1240" s="277"/>
      <c r="X1240" s="546"/>
    </row>
    <row r="1241" spans="1:24" ht="15.75">
      <c r="A1241" s="284" t="s">
        <v>3639</v>
      </c>
      <c r="E1241" s="32">
        <f>D117</f>
        <v>5570.2499999999991</v>
      </c>
      <c r="F1241" s="32">
        <f>D257</f>
        <v>5016</v>
      </c>
      <c r="G1241" s="32">
        <f>D397</f>
        <v>1102.6999999999998</v>
      </c>
      <c r="H1241" s="32">
        <f>D537</f>
        <v>1358.9999999999998</v>
      </c>
      <c r="I1241" s="32">
        <f>D677</f>
        <v>423.69999999999993</v>
      </c>
      <c r="J1241" s="32">
        <f>D817</f>
        <v>205.49999999999994</v>
      </c>
      <c r="K1241" s="32">
        <f>D957</f>
        <v>13</v>
      </c>
      <c r="L1241" s="32">
        <f>D1097</f>
        <v>4988.8000000000011</v>
      </c>
      <c r="N1241" s="501">
        <f>SUM(E1241:L1241)</f>
        <v>18678.950000000004</v>
      </c>
      <c r="O1241" s="65">
        <v>18678.949999999997</v>
      </c>
      <c r="P1241" s="72">
        <f>N1241-O1241</f>
        <v>0</v>
      </c>
      <c r="Q1241" s="284"/>
      <c r="R1241" s="61"/>
      <c r="T1241" s="270"/>
      <c r="U1241" s="61"/>
      <c r="V1241" s="65"/>
      <c r="W1241" s="277"/>
      <c r="X1241" s="546"/>
    </row>
    <row r="1242" spans="1:24" ht="15.75">
      <c r="A1242" s="107" t="s">
        <v>3679</v>
      </c>
      <c r="E1242" s="32">
        <f>D118</f>
        <v>6151.0000000000009</v>
      </c>
      <c r="F1242" s="32">
        <f>D258</f>
        <v>3983.4</v>
      </c>
      <c r="G1242" s="32">
        <f>D398</f>
        <v>846.99999999999989</v>
      </c>
      <c r="H1242" s="32">
        <f>D538</f>
        <v>815.8</v>
      </c>
      <c r="I1242" s="32">
        <f>D678</f>
        <v>341.30000000000013</v>
      </c>
      <c r="J1242" s="32">
        <f>D818</f>
        <v>382.2</v>
      </c>
      <c r="K1242" s="32">
        <f>D958</f>
        <v>0</v>
      </c>
      <c r="L1242" s="32">
        <f>D1098</f>
        <v>5934.9</v>
      </c>
      <c r="N1242" s="501">
        <f>SUM(E1242:L1242)</f>
        <v>18455.599999999999</v>
      </c>
      <c r="O1242" s="65">
        <v>18455.599999999991</v>
      </c>
      <c r="P1242" s="72">
        <f>N1242-O1242</f>
        <v>0</v>
      </c>
      <c r="Q1242" s="107"/>
      <c r="R1242" s="61"/>
      <c r="T1242" s="270"/>
      <c r="U1242" s="61"/>
      <c r="V1242" s="65"/>
      <c r="W1242" s="277"/>
      <c r="X1242" s="546"/>
    </row>
    <row r="1243" spans="1:24" ht="15.75">
      <c r="A1243" s="107" t="s">
        <v>686</v>
      </c>
      <c r="E1243" s="32">
        <f>D119</f>
        <v>5660.65</v>
      </c>
      <c r="F1243" s="32">
        <f>D259</f>
        <v>4305.2</v>
      </c>
      <c r="G1243" s="32">
        <f>D399</f>
        <v>771.00000000000011</v>
      </c>
      <c r="H1243" s="32">
        <f>D539</f>
        <v>814.30000000000007</v>
      </c>
      <c r="I1243" s="32">
        <f>D679</f>
        <v>249.70000000000002</v>
      </c>
      <c r="J1243" s="32">
        <f>D819</f>
        <v>309.7</v>
      </c>
      <c r="K1243" s="32">
        <f>D959</f>
        <v>0</v>
      </c>
      <c r="L1243" s="32">
        <f>D1099</f>
        <v>6583.7000000000007</v>
      </c>
      <c r="N1243" s="501">
        <f>SUM(E1243:L1243)</f>
        <v>18694.25</v>
      </c>
      <c r="O1243" s="65">
        <v>18694.25</v>
      </c>
      <c r="P1243" s="72">
        <f>N1243-O1243</f>
        <v>0</v>
      </c>
      <c r="Q1243" s="107"/>
      <c r="R1243" s="61"/>
      <c r="T1243" s="270"/>
      <c r="U1243" s="61"/>
      <c r="V1243" s="65"/>
      <c r="W1243" s="277"/>
      <c r="X1243" s="546"/>
    </row>
    <row r="1244" spans="1:24" ht="15.75">
      <c r="A1244" s="285" t="s">
        <v>33</v>
      </c>
      <c r="E1244" s="32">
        <f>D120</f>
        <v>4776.4000000000005</v>
      </c>
      <c r="F1244" s="32">
        <f>D260</f>
        <v>5643.5999999999995</v>
      </c>
      <c r="G1244" s="32">
        <f>D400</f>
        <v>894.09999999999991</v>
      </c>
      <c r="H1244" s="32">
        <f>D540</f>
        <v>1427.5000000000002</v>
      </c>
      <c r="I1244" s="32">
        <f>D680</f>
        <v>416.70000000000005</v>
      </c>
      <c r="J1244" s="32">
        <f>D820</f>
        <v>360.70000000000005</v>
      </c>
      <c r="K1244" s="32">
        <f>D960</f>
        <v>0</v>
      </c>
      <c r="L1244" s="32">
        <f>D1100</f>
        <v>7608.4</v>
      </c>
      <c r="N1244" s="501">
        <f>SUM(E1244:L1244)</f>
        <v>21127.4</v>
      </c>
      <c r="O1244" s="65">
        <v>21127.400000000005</v>
      </c>
      <c r="P1244" s="72">
        <f>N1244-O1244</f>
        <v>0</v>
      </c>
      <c r="Q1244" s="285"/>
      <c r="R1244" s="61"/>
      <c r="T1244" s="270"/>
      <c r="U1244" s="61"/>
      <c r="V1244" s="65"/>
      <c r="W1244" s="277"/>
      <c r="X1244" s="546"/>
    </row>
    <row r="1245" spans="1:24" ht="15.75">
      <c r="A1245" s="285" t="s">
        <v>37</v>
      </c>
      <c r="E1245" s="32">
        <f>D121</f>
        <v>5540.2</v>
      </c>
      <c r="F1245" s="32">
        <f>D261</f>
        <v>5096.6499999999996</v>
      </c>
      <c r="G1245" s="32">
        <f>D401</f>
        <v>867.80000000000007</v>
      </c>
      <c r="H1245" s="32">
        <f>D541</f>
        <v>1278.3000000000004</v>
      </c>
      <c r="I1245" s="32">
        <f>D681</f>
        <v>498.34999999999997</v>
      </c>
      <c r="J1245" s="32">
        <f>D821</f>
        <v>206.4</v>
      </c>
      <c r="K1245" s="32">
        <f>D961</f>
        <v>0</v>
      </c>
      <c r="L1245" s="32">
        <f>D1101</f>
        <v>7281.55</v>
      </c>
      <c r="N1245" s="501">
        <f>SUM(E1245:L1245)</f>
        <v>20769.25</v>
      </c>
      <c r="O1245" s="65">
        <v>20769.250000000004</v>
      </c>
      <c r="P1245" s="72">
        <f>N1245-O1245</f>
        <v>0</v>
      </c>
      <c r="Q1245" s="285"/>
      <c r="R1245" s="61"/>
      <c r="T1245" s="270"/>
      <c r="U1245" s="61"/>
      <c r="V1245" s="65"/>
      <c r="W1245" s="277"/>
      <c r="X1245" s="546"/>
    </row>
    <row r="1246" spans="1:24" ht="15.75">
      <c r="A1246" s="284" t="s">
        <v>143</v>
      </c>
      <c r="E1246" s="32">
        <f>D122</f>
        <v>5524.6500000000005</v>
      </c>
      <c r="F1246" s="32">
        <f>D262</f>
        <v>5058.7</v>
      </c>
      <c r="G1246" s="32">
        <f>D402</f>
        <v>974.10000000000014</v>
      </c>
      <c r="H1246" s="32">
        <f>D542</f>
        <v>1367.7499999999995</v>
      </c>
      <c r="I1246" s="32">
        <f>D682</f>
        <v>513.75</v>
      </c>
      <c r="J1246" s="32">
        <f>D822</f>
        <v>331.15</v>
      </c>
      <c r="K1246" s="32">
        <f>D962</f>
        <v>0</v>
      </c>
      <c r="L1246" s="32">
        <f>D1102</f>
        <v>5855.7000000000007</v>
      </c>
      <c r="N1246" s="501">
        <f>SUM(E1246:L1246)</f>
        <v>19625.800000000003</v>
      </c>
      <c r="O1246" s="65">
        <v>19625.800000000003</v>
      </c>
      <c r="P1246" s="72">
        <f>N1246-O1246</f>
        <v>0</v>
      </c>
      <c r="Q1246" s="284"/>
      <c r="R1246" s="61"/>
      <c r="T1246" s="270"/>
      <c r="U1246" s="61"/>
      <c r="V1246" s="65"/>
      <c r="W1246" s="277"/>
      <c r="X1246" s="546"/>
    </row>
    <row r="1247" spans="1:24" ht="15.75">
      <c r="A1247" s="284" t="s">
        <v>3640</v>
      </c>
      <c r="E1247" s="32">
        <f>D123</f>
        <v>4939.5999999999995</v>
      </c>
      <c r="F1247" s="32">
        <f>D263</f>
        <v>4480.8999999999996</v>
      </c>
      <c r="G1247" s="32">
        <f>D403</f>
        <v>942.00000000000011</v>
      </c>
      <c r="H1247" s="32">
        <f>D543</f>
        <v>957.20000000000027</v>
      </c>
      <c r="I1247" s="32">
        <f>D683</f>
        <v>458.4</v>
      </c>
      <c r="J1247" s="32">
        <f>D823</f>
        <v>248.60000000000002</v>
      </c>
      <c r="K1247" s="32">
        <f>D963</f>
        <v>0</v>
      </c>
      <c r="L1247" s="32">
        <f>D1103</f>
        <v>6923.2000000000016</v>
      </c>
      <c r="N1247" s="501">
        <f>SUM(E1247:L1247)</f>
        <v>18949.900000000001</v>
      </c>
      <c r="O1247" s="65">
        <v>18949.899999999998</v>
      </c>
      <c r="P1247" s="72">
        <f>N1247-O1247</f>
        <v>0</v>
      </c>
      <c r="Q1247" s="284"/>
      <c r="R1247" s="61"/>
      <c r="T1247" s="270"/>
      <c r="U1247" s="61"/>
      <c r="V1247" s="65"/>
      <c r="W1247" s="277"/>
      <c r="X1247" s="546"/>
    </row>
    <row r="1248" spans="1:24" ht="15.75">
      <c r="A1248" s="107" t="s">
        <v>2721</v>
      </c>
      <c r="E1248" s="32">
        <f>D124</f>
        <v>4243.3500000000004</v>
      </c>
      <c r="F1248" s="32">
        <f>D264</f>
        <v>6352.3</v>
      </c>
      <c r="G1248" s="32">
        <f>D404</f>
        <v>727.50000000000011</v>
      </c>
      <c r="H1248" s="32">
        <f>D544</f>
        <v>1122.9000000000001</v>
      </c>
      <c r="I1248" s="32">
        <f>D684</f>
        <v>401.7</v>
      </c>
      <c r="J1248" s="32">
        <f>D824</f>
        <v>215.60000000000002</v>
      </c>
      <c r="K1248" s="32">
        <f>D964</f>
        <v>0</v>
      </c>
      <c r="L1248" s="32">
        <f>D1104</f>
        <v>6456.7999999999993</v>
      </c>
      <c r="N1248" s="501">
        <f>SUM(E1248:L1248)</f>
        <v>19520.150000000001</v>
      </c>
      <c r="O1248" s="65">
        <v>19520.150000000005</v>
      </c>
      <c r="P1248" s="72">
        <f>N1248-O1248</f>
        <v>0</v>
      </c>
      <c r="Q1248" s="107"/>
      <c r="R1248" s="61"/>
      <c r="T1248" s="270"/>
      <c r="U1248" s="61"/>
      <c r="V1248" s="65"/>
      <c r="W1248" s="277"/>
      <c r="X1248" s="546"/>
    </row>
    <row r="1249" spans="1:24" ht="15.75">
      <c r="A1249" s="106" t="s">
        <v>1351</v>
      </c>
      <c r="E1249" s="32">
        <f>D125</f>
        <v>5914.7000000000007</v>
      </c>
      <c r="F1249" s="32">
        <f>D265</f>
        <v>5951.4000000000005</v>
      </c>
      <c r="G1249" s="32">
        <f>D405</f>
        <v>991.4</v>
      </c>
      <c r="H1249" s="32">
        <f>D545</f>
        <v>1449.6</v>
      </c>
      <c r="I1249" s="32">
        <f>D685</f>
        <v>501.90000000000003</v>
      </c>
      <c r="J1249" s="32">
        <f>D825</f>
        <v>345.30000000000007</v>
      </c>
      <c r="K1249" s="32">
        <f>D965</f>
        <v>0</v>
      </c>
      <c r="L1249" s="32">
        <f>D1105</f>
        <v>6832.5</v>
      </c>
      <c r="N1249" s="501">
        <f>SUM(E1249:L1249)</f>
        <v>21986.800000000003</v>
      </c>
      <c r="O1249" s="65">
        <v>21986.799999999996</v>
      </c>
      <c r="P1249" s="72">
        <f>N1249-O1249</f>
        <v>0</v>
      </c>
      <c r="Q1249" s="106"/>
      <c r="R1249" s="61"/>
      <c r="T1249" s="270"/>
      <c r="U1249" s="61"/>
      <c r="V1249" s="65"/>
      <c r="W1249" s="277"/>
      <c r="X1249" s="546"/>
    </row>
    <row r="1250" spans="1:24" ht="15.75">
      <c r="A1250" s="107" t="s">
        <v>2722</v>
      </c>
      <c r="E1250" s="32">
        <f>D126</f>
        <v>4853.2999999999993</v>
      </c>
      <c r="F1250" s="32">
        <f>D266</f>
        <v>7208.3</v>
      </c>
      <c r="G1250" s="32">
        <f>D406</f>
        <v>944</v>
      </c>
      <c r="H1250" s="32">
        <f>D546</f>
        <v>1299.1000000000001</v>
      </c>
      <c r="I1250" s="32">
        <f>D686</f>
        <v>429.2999999999999</v>
      </c>
      <c r="J1250" s="32">
        <f>D826</f>
        <v>273.7</v>
      </c>
      <c r="K1250" s="32">
        <f>D966</f>
        <v>0</v>
      </c>
      <c r="L1250" s="32">
        <f>D1106</f>
        <v>6043.6000000000013</v>
      </c>
      <c r="N1250" s="501">
        <f>SUM(E1250:L1250)</f>
        <v>21051.3</v>
      </c>
      <c r="O1250" s="65">
        <v>21051.299999999996</v>
      </c>
      <c r="P1250" s="72">
        <f>N1250-O1250</f>
        <v>0</v>
      </c>
      <c r="Q1250" s="107"/>
      <c r="R1250" s="61"/>
      <c r="T1250" s="270"/>
      <c r="U1250" s="61"/>
      <c r="V1250" s="65"/>
      <c r="W1250" s="277"/>
      <c r="X1250" s="546"/>
    </row>
    <row r="1251" spans="1:24" ht="15.75">
      <c r="A1251" s="284" t="s">
        <v>3641</v>
      </c>
      <c r="E1251" s="32">
        <f>D127</f>
        <v>5027.0499999999993</v>
      </c>
      <c r="F1251" s="32">
        <f>D267</f>
        <v>3742.4</v>
      </c>
      <c r="G1251" s="32">
        <f>D407</f>
        <v>1245.5000000000002</v>
      </c>
      <c r="H1251" s="32">
        <f>D547</f>
        <v>968</v>
      </c>
      <c r="I1251" s="32">
        <f>D687</f>
        <v>334.29999999999995</v>
      </c>
      <c r="J1251" s="32">
        <f>D827</f>
        <v>206.80000000000004</v>
      </c>
      <c r="K1251" s="32">
        <f>D967</f>
        <v>12</v>
      </c>
      <c r="L1251" s="32">
        <f>D1107</f>
        <v>6204</v>
      </c>
      <c r="N1251" s="501">
        <f>SUM(E1251:L1251)</f>
        <v>17740.049999999996</v>
      </c>
      <c r="O1251" s="65">
        <v>17740.049999999996</v>
      </c>
      <c r="P1251" s="72">
        <f>N1251-O1251</f>
        <v>0</v>
      </c>
      <c r="Q1251" s="284"/>
      <c r="R1251" s="61"/>
      <c r="T1251" s="270"/>
      <c r="U1251" s="61"/>
      <c r="V1251" s="65"/>
      <c r="W1251" s="277"/>
      <c r="X1251" s="546"/>
    </row>
    <row r="1252" spans="1:24" ht="15.75">
      <c r="A1252" s="107" t="s">
        <v>2727</v>
      </c>
      <c r="E1252" s="32">
        <f>D128</f>
        <v>5845.2999999999993</v>
      </c>
      <c r="F1252" s="32">
        <f>D268</f>
        <v>4233.7</v>
      </c>
      <c r="G1252" s="32">
        <f>D408</f>
        <v>660</v>
      </c>
      <c r="H1252" s="32">
        <f>D548</f>
        <v>560.00000000000011</v>
      </c>
      <c r="I1252" s="32">
        <f>D688</f>
        <v>219.10000000000002</v>
      </c>
      <c r="J1252" s="32">
        <f>D828</f>
        <v>234.4</v>
      </c>
      <c r="K1252" s="32">
        <f>D968</f>
        <v>0</v>
      </c>
      <c r="L1252" s="32">
        <f>D1108</f>
        <v>5701.9</v>
      </c>
      <c r="N1252" s="501">
        <f>SUM(E1252:L1252)</f>
        <v>17454.400000000001</v>
      </c>
      <c r="O1252" s="65">
        <v>17454.399999999998</v>
      </c>
      <c r="P1252" s="72">
        <f>N1252-O1252</f>
        <v>0</v>
      </c>
      <c r="Q1252" s="107"/>
      <c r="R1252" s="61"/>
      <c r="T1252" s="270"/>
      <c r="U1252" s="61"/>
      <c r="V1252" s="65"/>
      <c r="W1252" s="49"/>
      <c r="X1252" s="546"/>
    </row>
    <row r="1253" spans="1:24" ht="15.75">
      <c r="A1253" s="285" t="s">
        <v>1671</v>
      </c>
      <c r="E1253" s="32">
        <f>D129</f>
        <v>4904.3499999999995</v>
      </c>
      <c r="F1253" s="32">
        <f>D269</f>
        <v>5787.5000000000018</v>
      </c>
      <c r="G1253" s="32">
        <f>D409</f>
        <v>1131.1000000000001</v>
      </c>
      <c r="H1253" s="32">
        <f>D549</f>
        <v>968.69999999999993</v>
      </c>
      <c r="I1253" s="32">
        <f>D689</f>
        <v>456.1</v>
      </c>
      <c r="J1253" s="32">
        <f>D829</f>
        <v>307.2</v>
      </c>
      <c r="K1253" s="32">
        <f>D969</f>
        <v>0</v>
      </c>
      <c r="L1253" s="32">
        <f>D1109</f>
        <v>5713.3</v>
      </c>
      <c r="N1253" s="501">
        <f>SUM(E1253:L1253)</f>
        <v>19268.250000000004</v>
      </c>
      <c r="O1253" s="65">
        <v>19268.249999999996</v>
      </c>
      <c r="P1253" s="72">
        <f>N1253-O1253</f>
        <v>0</v>
      </c>
      <c r="Q1253" s="285"/>
      <c r="R1253" s="61"/>
      <c r="T1253" s="270"/>
      <c r="U1253" s="61"/>
      <c r="V1253" s="65"/>
      <c r="W1253" s="277"/>
      <c r="X1253" s="546"/>
    </row>
    <row r="1254" spans="1:24" ht="15.75">
      <c r="A1254" s="107" t="s">
        <v>180</v>
      </c>
      <c r="E1254" s="32">
        <f>D130</f>
        <v>5583.15</v>
      </c>
      <c r="F1254" s="32">
        <f>D270</f>
        <v>6280.7</v>
      </c>
      <c r="G1254" s="32">
        <f>D410</f>
        <v>760.80000000000007</v>
      </c>
      <c r="H1254" s="32">
        <f>D550</f>
        <v>955.30000000000007</v>
      </c>
      <c r="I1254" s="32">
        <f>D690</f>
        <v>454.99999999999989</v>
      </c>
      <c r="J1254" s="32">
        <f>D830</f>
        <v>480</v>
      </c>
      <c r="K1254" s="32">
        <f>D970</f>
        <v>0</v>
      </c>
      <c r="L1254" s="32">
        <f>D1110</f>
        <v>7688.3000000000011</v>
      </c>
      <c r="N1254" s="501">
        <f>SUM(E1254:L1254)</f>
        <v>22203.25</v>
      </c>
      <c r="O1254" s="65">
        <v>22203.250000000004</v>
      </c>
      <c r="P1254" s="72">
        <f>N1254-O1254</f>
        <v>0</v>
      </c>
      <c r="Q1254" s="107"/>
      <c r="R1254" s="61"/>
      <c r="T1254" s="270"/>
      <c r="U1254" s="61"/>
      <c r="V1254" s="65"/>
      <c r="W1254" s="277"/>
      <c r="X1254" s="546"/>
    </row>
    <row r="1255" spans="1:24" ht="15.75">
      <c r="A1255" s="107" t="s">
        <v>2710</v>
      </c>
      <c r="E1255" s="32">
        <f>D131</f>
        <v>6799.6000000000022</v>
      </c>
      <c r="F1255" s="32">
        <f>D271</f>
        <v>4989.4999999999991</v>
      </c>
      <c r="G1255" s="32">
        <f>D411</f>
        <v>1120.2</v>
      </c>
      <c r="H1255" s="32">
        <f>D551</f>
        <v>1434.1</v>
      </c>
      <c r="I1255" s="32">
        <f>D691</f>
        <v>557.5</v>
      </c>
      <c r="J1255" s="32">
        <f>D831</f>
        <v>310.3</v>
      </c>
      <c r="K1255" s="32">
        <f>D971</f>
        <v>0</v>
      </c>
      <c r="L1255" s="32">
        <f>D1111</f>
        <v>6908.1</v>
      </c>
      <c r="N1255" s="501">
        <f>SUM(E1255:L1255)</f>
        <v>22119.300000000003</v>
      </c>
      <c r="O1255" s="65">
        <v>22119.299999999992</v>
      </c>
      <c r="P1255" s="72">
        <f>N1255-O1255</f>
        <v>0</v>
      </c>
      <c r="Q1255" s="107"/>
      <c r="R1255" s="61"/>
      <c r="T1255" s="270"/>
      <c r="U1255" s="61"/>
      <c r="V1255" s="65"/>
      <c r="W1255" s="277"/>
      <c r="X1255" s="546"/>
    </row>
    <row r="1256" spans="1:24" ht="15.75">
      <c r="A1256" s="107" t="s">
        <v>2217</v>
      </c>
      <c r="E1256" s="32">
        <f>D132</f>
        <v>4668.7500000000009</v>
      </c>
      <c r="F1256" s="32">
        <f>D272</f>
        <v>4612.8999999999996</v>
      </c>
      <c r="G1256" s="32">
        <f>D412</f>
        <v>488.6</v>
      </c>
      <c r="H1256" s="32">
        <f>D552</f>
        <v>1069.8000000000002</v>
      </c>
      <c r="I1256" s="32">
        <f>D692</f>
        <v>116.2</v>
      </c>
      <c r="J1256" s="32">
        <f>D832</f>
        <v>370.3</v>
      </c>
      <c r="K1256" s="32">
        <f>D972</f>
        <v>0</v>
      </c>
      <c r="L1256" s="32">
        <f>D1112</f>
        <v>5587.7999999999993</v>
      </c>
      <c r="N1256" s="501">
        <f>SUM(E1256:L1256)</f>
        <v>16914.350000000002</v>
      </c>
      <c r="O1256" s="65">
        <v>16914.349999999991</v>
      </c>
      <c r="P1256" s="72">
        <f>N1256-O1256</f>
        <v>0</v>
      </c>
      <c r="Q1256" s="107"/>
      <c r="R1256" s="61"/>
      <c r="T1256" s="270"/>
      <c r="U1256" s="61"/>
      <c r="V1256" s="65"/>
      <c r="W1256" s="49"/>
      <c r="X1256" s="546"/>
    </row>
    <row r="1257" spans="1:24" ht="15.75">
      <c r="A1257" s="107" t="s">
        <v>2729</v>
      </c>
      <c r="E1257" s="32">
        <f>D133</f>
        <v>4585.7999999999993</v>
      </c>
      <c r="F1257" s="32">
        <f>D273</f>
        <v>4766.8</v>
      </c>
      <c r="G1257" s="32">
        <f>D413</f>
        <v>669.19999999999993</v>
      </c>
      <c r="H1257" s="32">
        <f>D553</f>
        <v>1538.8000000000002</v>
      </c>
      <c r="I1257" s="32">
        <f>D693</f>
        <v>396.7</v>
      </c>
      <c r="J1257" s="32">
        <f>D833</f>
        <v>341.80000000000007</v>
      </c>
      <c r="K1257" s="32">
        <f>D973</f>
        <v>0</v>
      </c>
      <c r="L1257" s="32">
        <f>D1113</f>
        <v>4962.3</v>
      </c>
      <c r="N1257" s="501">
        <f>SUM(E1257:L1257)</f>
        <v>17261.399999999998</v>
      </c>
      <c r="O1257" s="65">
        <v>17261.400000000001</v>
      </c>
      <c r="P1257" s="72">
        <f>N1257-O1257</f>
        <v>0</v>
      </c>
      <c r="Q1257" s="107"/>
      <c r="R1257" s="61"/>
      <c r="T1257" s="270"/>
      <c r="U1257" s="61"/>
      <c r="V1257" s="65"/>
      <c r="W1257" s="277"/>
      <c r="X1257" s="546"/>
    </row>
    <row r="1258" spans="1:24" ht="15.75">
      <c r="A1258" s="107" t="s">
        <v>155</v>
      </c>
      <c r="E1258" s="32">
        <f>D134</f>
        <v>4749.4999999999991</v>
      </c>
      <c r="F1258" s="32">
        <f>D274</f>
        <v>7175.5999999999995</v>
      </c>
      <c r="G1258" s="32">
        <f>D414</f>
        <v>635.94999999999993</v>
      </c>
      <c r="H1258" s="32">
        <f>D554</f>
        <v>1761.4499999999998</v>
      </c>
      <c r="I1258" s="32">
        <f>D694</f>
        <v>284.89999999999998</v>
      </c>
      <c r="J1258" s="32">
        <f>D834</f>
        <v>394.49999999999994</v>
      </c>
      <c r="K1258" s="32">
        <f>D974</f>
        <v>0</v>
      </c>
      <c r="L1258" s="32">
        <f>D1114</f>
        <v>7072.5</v>
      </c>
      <c r="N1258" s="501">
        <f>SUM(E1258:L1258)</f>
        <v>22074.400000000001</v>
      </c>
      <c r="O1258" s="65">
        <v>22074.400000000016</v>
      </c>
      <c r="P1258" s="72">
        <f>N1258-O1258</f>
        <v>0</v>
      </c>
      <c r="Q1258" s="107"/>
      <c r="R1258" s="61"/>
      <c r="T1258" s="270"/>
      <c r="U1258" s="61"/>
      <c r="V1258" s="65"/>
      <c r="W1258" s="277"/>
      <c r="X1258" s="546"/>
    </row>
    <row r="1259" spans="1:24" ht="15.75">
      <c r="A1259" s="284" t="s">
        <v>3642</v>
      </c>
      <c r="E1259" s="32">
        <f>D135</f>
        <v>5179.3500000000004</v>
      </c>
      <c r="F1259" s="32">
        <f>D275</f>
        <v>5176.6499999999996</v>
      </c>
      <c r="G1259" s="32">
        <f>D415</f>
        <v>1362.3</v>
      </c>
      <c r="H1259" s="32">
        <f>D555</f>
        <v>1356.6000000000004</v>
      </c>
      <c r="I1259" s="32">
        <f>D695</f>
        <v>492.19999999999993</v>
      </c>
      <c r="J1259" s="32">
        <f>D835</f>
        <v>244.3</v>
      </c>
      <c r="K1259" s="32">
        <f>D975</f>
        <v>0</v>
      </c>
      <c r="L1259" s="32">
        <f>D1115</f>
        <v>5372.6</v>
      </c>
      <c r="N1259" s="501">
        <f>SUM(E1259:L1259)</f>
        <v>19184</v>
      </c>
      <c r="O1259" s="65">
        <v>19184.000000000007</v>
      </c>
      <c r="P1259" s="72">
        <f>N1259-O1259</f>
        <v>0</v>
      </c>
      <c r="Q1259" s="284"/>
      <c r="R1259" s="61"/>
      <c r="T1259" s="270"/>
      <c r="U1259" s="61"/>
      <c r="V1259" s="65"/>
      <c r="W1259" s="277"/>
      <c r="X1259" s="546"/>
    </row>
    <row r="1260" spans="1:24" ht="15.75">
      <c r="A1260" s="107" t="s">
        <v>2730</v>
      </c>
      <c r="E1260" s="32">
        <f>D136</f>
        <v>6240.6500000000005</v>
      </c>
      <c r="F1260" s="32">
        <f>D276</f>
        <v>3715.7</v>
      </c>
      <c r="G1260" s="32">
        <f>D416</f>
        <v>1148.2</v>
      </c>
      <c r="H1260" s="32">
        <f>D556</f>
        <v>1169.5</v>
      </c>
      <c r="I1260" s="32">
        <f>D696</f>
        <v>436.49999999999994</v>
      </c>
      <c r="J1260" s="32">
        <f>D836</f>
        <v>306.50000000000006</v>
      </c>
      <c r="K1260" s="32">
        <f>D976</f>
        <v>0</v>
      </c>
      <c r="L1260" s="32">
        <f>D1116</f>
        <v>5664.6</v>
      </c>
      <c r="N1260" s="501">
        <f>SUM(E1260:L1260)</f>
        <v>18681.650000000001</v>
      </c>
      <c r="O1260" s="65">
        <v>18681.650000000005</v>
      </c>
      <c r="P1260" s="72">
        <f>N1260-O1260</f>
        <v>0</v>
      </c>
      <c r="Q1260" s="107"/>
      <c r="R1260" s="61"/>
      <c r="T1260" s="270"/>
      <c r="U1260" s="61"/>
      <c r="V1260" s="65"/>
      <c r="W1260" s="277"/>
      <c r="X1260" s="546"/>
    </row>
    <row r="1261" spans="1:24" ht="15.75">
      <c r="A1261" s="107" t="s">
        <v>2728</v>
      </c>
      <c r="E1261" s="32">
        <f>D137</f>
        <v>4961.3</v>
      </c>
      <c r="F1261" s="32">
        <f>D277</f>
        <v>6467.3</v>
      </c>
      <c r="G1261" s="32">
        <f>D417</f>
        <v>949.30000000000007</v>
      </c>
      <c r="H1261" s="32">
        <f>D557</f>
        <v>1547.3</v>
      </c>
      <c r="I1261" s="32">
        <f>D697</f>
        <v>456.60000000000014</v>
      </c>
      <c r="J1261" s="32">
        <f>D837</f>
        <v>266</v>
      </c>
      <c r="K1261" s="32">
        <f>D977</f>
        <v>0</v>
      </c>
      <c r="L1261" s="32">
        <f>D1117</f>
        <v>6762.4000000000005</v>
      </c>
      <c r="N1261" s="501">
        <f>SUM(E1261:L1261)</f>
        <v>21410.2</v>
      </c>
      <c r="O1261" s="65">
        <v>21410.199999999997</v>
      </c>
      <c r="P1261" s="72">
        <f>N1261-O1261</f>
        <v>0</v>
      </c>
      <c r="Q1261" s="107"/>
      <c r="R1261" s="61"/>
      <c r="T1261" s="270"/>
      <c r="U1261" s="61"/>
      <c r="V1261" s="65"/>
      <c r="W1261" s="277"/>
      <c r="X1261" s="546"/>
    </row>
    <row r="1262" spans="1:24" ht="15.75">
      <c r="A1262" s="107" t="s">
        <v>2709</v>
      </c>
      <c r="E1262" s="32">
        <f>D138</f>
        <v>5585.45</v>
      </c>
      <c r="F1262" s="32">
        <f>D278</f>
        <v>5004.2000000000016</v>
      </c>
      <c r="G1262" s="32">
        <f>D418</f>
        <v>1082.3</v>
      </c>
      <c r="H1262" s="32">
        <f>D558</f>
        <v>1229.4000000000001</v>
      </c>
      <c r="I1262" s="32">
        <f>D698</f>
        <v>353.5</v>
      </c>
      <c r="J1262" s="32">
        <f>D838</f>
        <v>373.3</v>
      </c>
      <c r="K1262" s="32">
        <f>D978</f>
        <v>0</v>
      </c>
      <c r="L1262" s="32">
        <f>D1118</f>
        <v>6466.6</v>
      </c>
      <c r="N1262" s="501">
        <f>SUM(E1262:L1262)</f>
        <v>20094.75</v>
      </c>
      <c r="O1262" s="65">
        <v>20094.75</v>
      </c>
      <c r="P1262" s="72">
        <f>N1262-O1262</f>
        <v>0</v>
      </c>
      <c r="Q1262" s="107"/>
      <c r="R1262" s="61"/>
      <c r="T1262" s="270"/>
      <c r="U1262" s="61"/>
      <c r="V1262" s="65"/>
      <c r="W1262" s="277"/>
      <c r="X1262" s="546"/>
    </row>
    <row r="1263" spans="1:24" ht="15.75">
      <c r="A1263" s="107" t="s">
        <v>658</v>
      </c>
      <c r="E1263" s="32">
        <f>D139</f>
        <v>5418.7999999999993</v>
      </c>
      <c r="F1263" s="32">
        <f>D279</f>
        <v>5270.4</v>
      </c>
      <c r="G1263" s="32">
        <f>D419</f>
        <v>715.3</v>
      </c>
      <c r="H1263" s="32">
        <f>D559</f>
        <v>1099.4999999999998</v>
      </c>
      <c r="I1263" s="32">
        <f>D699</f>
        <v>308.39999999999998</v>
      </c>
      <c r="J1263" s="32">
        <f>D839</f>
        <v>166.70000000000002</v>
      </c>
      <c r="K1263" s="32">
        <f>D979</f>
        <v>9</v>
      </c>
      <c r="L1263" s="32">
        <f>D1119</f>
        <v>5342.6</v>
      </c>
      <c r="N1263" s="501">
        <f>SUM(E1263:L1263)</f>
        <v>18330.699999999997</v>
      </c>
      <c r="O1263" s="65">
        <v>18330.7</v>
      </c>
      <c r="P1263" s="72">
        <f>N1263-O1263</f>
        <v>0</v>
      </c>
      <c r="Q1263" s="107"/>
      <c r="R1263" s="61"/>
      <c r="T1263" s="270"/>
      <c r="U1263" s="61"/>
      <c r="V1263" s="65"/>
      <c r="W1263" s="277"/>
      <c r="X1263" s="546"/>
    </row>
    <row r="1264" spans="1:24" ht="15.75" customHeight="1">
      <c r="A1264" s="285" t="s">
        <v>1655</v>
      </c>
      <c r="E1264" s="32">
        <f>D140</f>
        <v>6336.95</v>
      </c>
      <c r="F1264" s="32">
        <f>D280</f>
        <v>6175.7999999999993</v>
      </c>
      <c r="G1264" s="32">
        <f>D420</f>
        <v>931.8</v>
      </c>
      <c r="H1264" s="32">
        <f>D560</f>
        <v>1338</v>
      </c>
      <c r="I1264" s="32">
        <f>D700</f>
        <v>256.2</v>
      </c>
      <c r="J1264" s="32">
        <f>D840</f>
        <v>431.79999999999995</v>
      </c>
      <c r="K1264" s="32">
        <f>D980</f>
        <v>0</v>
      </c>
      <c r="L1264" s="32">
        <f>D1120</f>
        <v>5737.3000000000011</v>
      </c>
      <c r="N1264" s="501">
        <f>SUM(E1264:L1264)</f>
        <v>21207.85</v>
      </c>
      <c r="O1264" s="65">
        <v>21207.85</v>
      </c>
      <c r="P1264" s="72">
        <f>N1264-O1264</f>
        <v>0</v>
      </c>
      <c r="Q1264" s="285"/>
      <c r="R1264" s="61"/>
      <c r="T1264" s="270"/>
      <c r="U1264" s="61"/>
      <c r="V1264" s="65"/>
      <c r="W1264" s="277"/>
      <c r="X1264" s="546"/>
    </row>
    <row r="1268" spans="1:12" ht="15.75" customHeight="1">
      <c r="C1268" s="464" t="s">
        <v>3973</v>
      </c>
      <c r="D1268" s="465" t="s">
        <v>3974</v>
      </c>
      <c r="E1268" s="466" t="s">
        <v>3975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4</v>
      </c>
      <c r="E1270" s="415">
        <v>2</v>
      </c>
      <c r="G1270" s="34" t="s">
        <v>3941</v>
      </c>
      <c r="H1270" s="61"/>
      <c r="I1270" s="403">
        <f>C1271+C1302+C1303+C1311+C1348+C1381+C1384+C1404</f>
        <v>45</v>
      </c>
      <c r="J1270" s="404">
        <f>D1271+D1302+D1303+D1311+D1348+D1381+D1384+D1404</f>
        <v>41</v>
      </c>
      <c r="K1270" s="405">
        <f>E1271+E1302+E1303+E1311+E1348+E1381+E1384+E1404</f>
        <v>32</v>
      </c>
      <c r="L1270" s="61" t="s">
        <v>3958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2843</v>
      </c>
      <c r="H1271" s="61"/>
      <c r="I1271" s="403">
        <f>C1304+C1318+C1321+C1323+C1338+C1359+C1367+C1401</f>
        <v>26</v>
      </c>
      <c r="J1271" s="404">
        <f>D1304+D1318+D1321+D1323+D1338+D1359+D1367+D1401</f>
        <v>37</v>
      </c>
      <c r="K1271" s="405">
        <f>E1304+E1318+E1321+E1323+E1338+E1359+E1367+E1401</f>
        <v>21</v>
      </c>
      <c r="L1271" s="194" t="s">
        <v>3959</v>
      </c>
    </row>
    <row r="1272" spans="1:12" ht="15">
      <c r="A1272" s="455" t="s">
        <v>3614</v>
      </c>
      <c r="C1272" s="413">
        <v>2</v>
      </c>
      <c r="D1272" s="414">
        <v>4</v>
      </c>
      <c r="E1272" s="415">
        <v>4</v>
      </c>
      <c r="G1272" s="34" t="s">
        <v>3942</v>
      </c>
      <c r="H1272" s="61"/>
      <c r="I1272" s="403">
        <f>C1275+C1279+C1288+C1289+C1333+C1354+C1376+C1391</f>
        <v>26</v>
      </c>
      <c r="J1272" s="404">
        <f>D1275+D1279+D1288+D1289+D1333+D1354+D1376+D1391</f>
        <v>37</v>
      </c>
      <c r="K1272" s="405">
        <f>E1275+E1279+E1288+E1289+E1333+E1354+E1376+E1391</f>
        <v>32</v>
      </c>
      <c r="L1272" s="243" t="s">
        <v>3960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2845</v>
      </c>
      <c r="H1273" s="61"/>
      <c r="I1273" s="403">
        <f>C1292+C1307+C1322+C1357+C1368+C1375+C1380+C1382</f>
        <v>32</v>
      </c>
      <c r="J1273" s="404">
        <f>D1292+D1307+D1322+D1357+D1368+D1375+D1380+D1382</f>
        <v>41</v>
      </c>
      <c r="K1273" s="405">
        <f>E1292+E1307+E1322+E1357+E1368+E1375+E1380+E1382</f>
        <v>31</v>
      </c>
      <c r="L1273" s="243" t="s">
        <v>3961</v>
      </c>
    </row>
    <row r="1274" spans="1:12" ht="15">
      <c r="A1274" s="456" t="s">
        <v>2195</v>
      </c>
      <c r="C1274" s="413">
        <v>4</v>
      </c>
      <c r="D1274" s="414">
        <v>4</v>
      </c>
      <c r="E1274" s="415">
        <v>8</v>
      </c>
      <c r="G1274" s="34" t="s">
        <v>3943</v>
      </c>
      <c r="H1274" s="61"/>
      <c r="I1274" s="403">
        <f>C1283+C1287+C1314+C1315+C1316+C1332+C1342+C1363</f>
        <v>30</v>
      </c>
      <c r="J1274" s="404">
        <f>D1283+D1287+D1314+D1315+D1316+D1332+D1342+D1363</f>
        <v>33</v>
      </c>
      <c r="K1274" s="405">
        <f>E1283+E1287+E1314+E1315+E1316+E1332+E1342+E1363</f>
        <v>17</v>
      </c>
      <c r="L1274" s="243" t="s">
        <v>3962</v>
      </c>
    </row>
    <row r="1275" spans="1:12" ht="15">
      <c r="A1275" s="453" t="s">
        <v>1</v>
      </c>
      <c r="C1275" s="413">
        <v>5</v>
      </c>
      <c r="D1275" s="414">
        <v>4</v>
      </c>
      <c r="E1275" s="415">
        <v>1</v>
      </c>
      <c r="G1275" s="34" t="s">
        <v>3944</v>
      </c>
      <c r="H1275" s="409"/>
      <c r="I1275" s="403">
        <f>C1282+C1301+C1326+C1327+C1334+C1361+C1377+C1388</f>
        <v>34</v>
      </c>
      <c r="J1275" s="404">
        <f>D1282+D1301+D1326+D1327+D1334+D1361+D1377+D1388</f>
        <v>26</v>
      </c>
      <c r="K1275" s="405">
        <f>E1282+E1301+E1326+E1327+E1334+E1361+E1377+E1388</f>
        <v>21</v>
      </c>
      <c r="L1275" s="243" t="s">
        <v>3963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2844</v>
      </c>
      <c r="H1276" s="61"/>
      <c r="I1276" s="403">
        <f>C1273+C1274+C1276+C1284+C1350+C1351+C1372+C1393</f>
        <v>14</v>
      </c>
      <c r="J1276" s="404">
        <f>D1273+D1274+D1276+D1284+D1350+D1351+D1372+D1393</f>
        <v>25</v>
      </c>
      <c r="K1276" s="405">
        <f>E1273+E1274+E1276+E1284+E1350+E1351+E1372+E1393</f>
        <v>31</v>
      </c>
      <c r="L1276" s="61" t="s">
        <v>3964</v>
      </c>
    </row>
    <row r="1277" spans="1:12" ht="15">
      <c r="A1277" s="453" t="s">
        <v>1664</v>
      </c>
      <c r="C1277" s="413">
        <v>7</v>
      </c>
      <c r="D1277" s="414">
        <v>7</v>
      </c>
      <c r="E1277" s="415">
        <v>1</v>
      </c>
      <c r="G1277" s="34" t="s">
        <v>1360</v>
      </c>
      <c r="H1277" s="61"/>
      <c r="I1277" s="403">
        <f>C1285+C1295+C1317+C1364+C1373+C1385+C1395+C1397</f>
        <v>30</v>
      </c>
      <c r="J1277" s="404">
        <f>D1285+D1295+D1317+D1364+D1373+D1385+D1395+D1397</f>
        <v>19</v>
      </c>
      <c r="K1277" s="405">
        <f>E1285+E1295+E1317+E1364+E1373+E1385+E1395+E1397</f>
        <v>19</v>
      </c>
      <c r="L1277" s="194" t="s">
        <v>3965</v>
      </c>
    </row>
    <row r="1278" spans="1:12" ht="15">
      <c r="A1278" s="455" t="s">
        <v>3615</v>
      </c>
      <c r="C1278" s="413">
        <v>4</v>
      </c>
      <c r="D1278" s="414">
        <v>4</v>
      </c>
      <c r="E1278" s="415">
        <v>2</v>
      </c>
      <c r="G1278" s="34" t="s">
        <v>3945</v>
      </c>
      <c r="H1278" s="61"/>
      <c r="I1278" s="403">
        <f>C1277+C1299+C1306+C1313+C1324+C1345+C1371+C1386</f>
        <v>23</v>
      </c>
      <c r="J1278" s="404">
        <f>D1277+D1299+D1306+D1313+D1324+D1345+D1371+D1386</f>
        <v>36</v>
      </c>
      <c r="K1278" s="405">
        <f>E1277+E1299+E1306+E1313+E1324+E1345+E1371+E1386</f>
        <v>21</v>
      </c>
      <c r="L1278" s="194" t="s">
        <v>3966</v>
      </c>
    </row>
    <row r="1279" spans="1:12" ht="15">
      <c r="A1279" s="456" t="s">
        <v>2717</v>
      </c>
      <c r="C1279" s="413">
        <v>2</v>
      </c>
      <c r="D1279" s="414">
        <v>10</v>
      </c>
      <c r="E1279" s="415">
        <v>8</v>
      </c>
      <c r="G1279" s="34" t="s">
        <v>3946</v>
      </c>
      <c r="H1279" s="61"/>
      <c r="I1279" s="403">
        <f>C1281+C1293+C1328+C1339+C1347+C1366+C1392+C1396</f>
        <v>15</v>
      </c>
      <c r="J1279" s="404">
        <f>D1281+D1293+D1328+D1339+D1347+D1366+D1392+D1396</f>
        <v>21</v>
      </c>
      <c r="K1279" s="405">
        <f>E1281+E1293+E1328+E1339+E1347+E1366+E1392+E1396</f>
        <v>22</v>
      </c>
      <c r="L1279" s="61" t="s">
        <v>3976</v>
      </c>
    </row>
    <row r="1280" spans="1:12" ht="15">
      <c r="A1280" s="456" t="s">
        <v>3616</v>
      </c>
      <c r="C1280" s="413">
        <v>2</v>
      </c>
      <c r="D1280" s="414">
        <v>2</v>
      </c>
      <c r="E1280" s="415">
        <v>2</v>
      </c>
      <c r="G1280" s="34" t="s">
        <v>3947</v>
      </c>
      <c r="H1280" s="61"/>
      <c r="I1280" s="403">
        <f>C1290+C1296+C1300+C1319+C1335+C1341+C1369+C1394</f>
        <v>24</v>
      </c>
      <c r="J1280" s="404">
        <f>D1290+D1296+D1300+D1319+D1335+D1341+D1369+D1394</f>
        <v>35</v>
      </c>
      <c r="K1280" s="405">
        <f>E1290+E1296+E1300+E1319+E1335+E1341+E1369+E1394</f>
        <v>25</v>
      </c>
      <c r="L1280" s="61" t="s">
        <v>3967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3948</v>
      </c>
      <c r="H1281" s="61"/>
      <c r="I1281" s="403">
        <f>C1278+C1286+C1297+C1309+C1349+C1365+C1390+C1405</f>
        <v>6</v>
      </c>
      <c r="J1281" s="404">
        <f>D1278+D1286+D1297+D1309+D1349+D1365+D1390+D1405</f>
        <v>10</v>
      </c>
      <c r="K1281" s="405">
        <f>E1278+E1286+E1297+E1309+E1349+E1365+E1390+E1405</f>
        <v>10</v>
      </c>
      <c r="L1281" s="243" t="s">
        <v>3968</v>
      </c>
    </row>
    <row r="1282" spans="1:12" ht="15">
      <c r="A1282" s="456" t="s">
        <v>2848</v>
      </c>
      <c r="C1282" s="413">
        <v>4</v>
      </c>
      <c r="D1282" s="414">
        <v>3</v>
      </c>
      <c r="E1282" s="415">
        <v>1</v>
      </c>
      <c r="G1282" s="34" t="s">
        <v>3949</v>
      </c>
      <c r="H1282" s="61"/>
      <c r="I1282" s="403">
        <f>C1280+C1298+C1308+C1336+C1344+C1360+C1378+C1383</f>
        <v>17</v>
      </c>
      <c r="J1282" s="404">
        <f>D1280+D1298+D1308+D1336+D1344+D1360+D1378+D1383</f>
        <v>21</v>
      </c>
      <c r="K1282" s="405">
        <f>E1280+E1298+E1308+E1336+E1344+E1360+E1378+E1383</f>
        <v>24</v>
      </c>
      <c r="L1282" s="243" t="s">
        <v>3969</v>
      </c>
    </row>
    <row r="1283" spans="1:12" ht="15">
      <c r="A1283" s="456" t="s">
        <v>675</v>
      </c>
      <c r="C1283" s="413">
        <v>5</v>
      </c>
      <c r="D1283" s="414">
        <v>2</v>
      </c>
      <c r="E1283" s="415">
        <v>2</v>
      </c>
      <c r="G1283" s="34" t="s">
        <v>3950</v>
      </c>
      <c r="H1283" s="61"/>
      <c r="I1283" s="403">
        <f>C1270+C1310+C1312+C1330+C1346+C1356+C1387+C1400</f>
        <v>25</v>
      </c>
      <c r="J1283" s="404">
        <f>D1270+D1310+D1312+D1330+D1346+D1356+D1387+D1400</f>
        <v>29</v>
      </c>
      <c r="K1283" s="405">
        <f>E1270+E1310+E1312+E1330+E1346+E1356+E1387+E1400</f>
        <v>20</v>
      </c>
      <c r="L1283" s="61" t="s">
        <v>3970</v>
      </c>
    </row>
    <row r="1284" spans="1:12" ht="15">
      <c r="A1284" s="456" t="s">
        <v>2707</v>
      </c>
      <c r="C1284" s="413">
        <v>1</v>
      </c>
      <c r="D1284" s="414">
        <v>4</v>
      </c>
      <c r="E1284" s="415">
        <v>4</v>
      </c>
      <c r="G1284" s="34" t="s">
        <v>1359</v>
      </c>
      <c r="H1284" s="61"/>
      <c r="I1284" s="403">
        <f>C1291+C1325+C1331+C1340+C1343+C1358+C1362+C1379</f>
        <v>47</v>
      </c>
      <c r="J1284" s="404">
        <f>D1291+D1325+D1331+D1340+D1343+D1358+D1362+D1379</f>
        <v>49</v>
      </c>
      <c r="K1284" s="405">
        <f>E1291+E1325+E1331+E1340+E1343+E1358+E1362+E1379</f>
        <v>30</v>
      </c>
      <c r="L1284" s="61" t="s">
        <v>3971</v>
      </c>
    </row>
    <row r="1285" spans="1:12" ht="15">
      <c r="A1285" s="455" t="s">
        <v>3617</v>
      </c>
      <c r="C1285" s="413">
        <v>2</v>
      </c>
      <c r="D1285" s="414">
        <v>2</v>
      </c>
      <c r="E1285" s="415">
        <v>2</v>
      </c>
      <c r="G1285" s="34" t="s">
        <v>2842</v>
      </c>
      <c r="H1285" s="61"/>
      <c r="I1285" s="403">
        <f>C1294+C1329+C1337+C1355+C1370+C1374+C1398+C1399</f>
        <v>33</v>
      </c>
      <c r="J1285" s="404">
        <f>D1294+D1329+D1337+D1355+D1370+D1374+D1398+D1399</f>
        <v>30</v>
      </c>
      <c r="K1285" s="405">
        <f>E1294+E1329+E1337+E1355+E1370+E1374+E1398+E1399</f>
        <v>24</v>
      </c>
      <c r="L1285" s="61" t="s">
        <v>3977</v>
      </c>
    </row>
    <row r="1286" spans="1:12" ht="15">
      <c r="A1286" s="453" t="s">
        <v>1653</v>
      </c>
      <c r="C1286" s="413">
        <v>0</v>
      </c>
      <c r="D1286" s="414">
        <v>0</v>
      </c>
      <c r="E1286" s="415">
        <v>2</v>
      </c>
      <c r="G1286" s="34" t="s">
        <v>3951</v>
      </c>
      <c r="H1286" s="61"/>
      <c r="I1286" s="403">
        <f>C1272+C1305+C1320+C1352+C1353+C1389+C1402+C1403</f>
        <v>29</v>
      </c>
      <c r="J1286" s="404">
        <f>D1272+D1305+D1320+D1352+D1353+D1389+D1402+D1403</f>
        <v>22</v>
      </c>
      <c r="K1286" s="405">
        <f>E1272+E1305+E1320+E1352+E1353+E1389+E1402+E1403</f>
        <v>21</v>
      </c>
      <c r="L1286" s="61" t="s">
        <v>3972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6</v>
      </c>
      <c r="D1288" s="414">
        <v>12</v>
      </c>
      <c r="E1288" s="415">
        <v>7</v>
      </c>
      <c r="I1288" s="394">
        <f>SUM(I1270:I1286)</f>
        <v>456</v>
      </c>
      <c r="J1288" s="394">
        <f>SUM(J1270:J1286)</f>
        <v>512</v>
      </c>
      <c r="K1288" s="394">
        <f>SUM(K1270:K1286)</f>
        <v>401</v>
      </c>
    </row>
    <row r="1289" spans="1:12" ht="15">
      <c r="A1289" s="453" t="s">
        <v>1665</v>
      </c>
      <c r="C1289" s="413">
        <v>7</v>
      </c>
      <c r="D1289" s="414">
        <v>3</v>
      </c>
      <c r="E1289" s="415">
        <v>7</v>
      </c>
      <c r="G1289" s="198"/>
    </row>
    <row r="1290" spans="1:12" ht="15">
      <c r="A1290" s="455" t="s">
        <v>3618</v>
      </c>
      <c r="C1290" s="413">
        <v>5</v>
      </c>
      <c r="D1290" s="414">
        <v>10</v>
      </c>
      <c r="E1290" s="415">
        <v>1</v>
      </c>
    </row>
    <row r="1291" spans="1:12" ht="15">
      <c r="A1291" s="456" t="s">
        <v>2212</v>
      </c>
      <c r="C1291" s="413">
        <v>3</v>
      </c>
      <c r="D1291" s="414">
        <v>3</v>
      </c>
      <c r="E1291" s="415">
        <v>3</v>
      </c>
    </row>
    <row r="1292" spans="1:12" ht="15">
      <c r="A1292" s="455" t="s">
        <v>3619</v>
      </c>
      <c r="C1292" s="413">
        <v>1</v>
      </c>
      <c r="D1292" s="414">
        <v>3</v>
      </c>
      <c r="E1292" s="415">
        <v>2</v>
      </c>
    </row>
    <row r="1293" spans="1:12" ht="15">
      <c r="A1293" s="456" t="s">
        <v>2720</v>
      </c>
      <c r="C1293" s="413">
        <v>5</v>
      </c>
      <c r="D1293" s="414">
        <v>1</v>
      </c>
      <c r="E1293" s="415">
        <v>3</v>
      </c>
    </row>
    <row r="1294" spans="1:12" ht="15">
      <c r="A1294" s="453" t="s">
        <v>1661</v>
      </c>
      <c r="C1294" s="413">
        <v>10</v>
      </c>
      <c r="D1294" s="414">
        <v>5</v>
      </c>
      <c r="E1294" s="415">
        <v>2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1</v>
      </c>
    </row>
    <row r="1296" spans="1:12" ht="15">
      <c r="A1296" s="456" t="s">
        <v>2197</v>
      </c>
      <c r="C1296" s="413">
        <v>2</v>
      </c>
      <c r="D1296" s="414">
        <v>7</v>
      </c>
      <c r="E1296" s="415">
        <v>1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1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4</v>
      </c>
      <c r="D1299" s="414">
        <v>4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3</v>
      </c>
      <c r="E1300" s="415">
        <v>3</v>
      </c>
    </row>
    <row r="1301" spans="1:5" ht="15">
      <c r="A1301" s="456" t="s">
        <v>2716</v>
      </c>
      <c r="C1301" s="413">
        <v>6</v>
      </c>
      <c r="D1301" s="414">
        <v>3</v>
      </c>
      <c r="E1301" s="415">
        <v>4</v>
      </c>
    </row>
    <row r="1302" spans="1:5" ht="15">
      <c r="A1302" s="455" t="s">
        <v>3620</v>
      </c>
      <c r="C1302" s="413">
        <v>1</v>
      </c>
      <c r="D1302" s="414">
        <v>7</v>
      </c>
      <c r="E1302" s="415">
        <v>3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10</v>
      </c>
    </row>
    <row r="1304" spans="1:5" ht="15">
      <c r="A1304" s="456" t="s">
        <v>639</v>
      </c>
      <c r="C1304" s="413">
        <v>1</v>
      </c>
      <c r="D1304" s="414">
        <v>4</v>
      </c>
      <c r="E1304" s="415">
        <v>1</v>
      </c>
    </row>
    <row r="1305" spans="1:5" ht="15">
      <c r="A1305" s="455" t="s">
        <v>3649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6</v>
      </c>
      <c r="E1306" s="415">
        <v>3</v>
      </c>
    </row>
    <row r="1307" spans="1:5" ht="15">
      <c r="A1307" s="456" t="s">
        <v>2725</v>
      </c>
      <c r="C1307" s="413">
        <v>5</v>
      </c>
      <c r="D1307" s="414">
        <v>14</v>
      </c>
      <c r="E1307" s="415">
        <v>8</v>
      </c>
    </row>
    <row r="1308" spans="1:5" ht="15">
      <c r="A1308" s="455" t="s">
        <v>3621</v>
      </c>
      <c r="C1308" s="413">
        <v>6</v>
      </c>
      <c r="D1308" s="414">
        <v>5</v>
      </c>
      <c r="E1308" s="415">
        <v>5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2</v>
      </c>
    </row>
    <row r="1310" spans="1:5" ht="15">
      <c r="A1310" s="455" t="s">
        <v>3622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6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7</v>
      </c>
    </row>
    <row r="1313" spans="1:5" ht="15">
      <c r="A1313" s="455" t="s">
        <v>3623</v>
      </c>
      <c r="C1313" s="413">
        <v>0</v>
      </c>
      <c r="D1313" s="414">
        <v>0</v>
      </c>
      <c r="E1313" s="415">
        <v>1</v>
      </c>
    </row>
    <row r="1314" spans="1:5" ht="15">
      <c r="A1314" s="456" t="s">
        <v>162</v>
      </c>
      <c r="C1314" s="413">
        <v>2</v>
      </c>
      <c r="D1314" s="414">
        <v>1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3624</v>
      </c>
      <c r="C1316" s="413">
        <v>4</v>
      </c>
      <c r="D1316" s="414">
        <v>8</v>
      </c>
      <c r="E1316" s="415">
        <v>4</v>
      </c>
    </row>
    <row r="1317" spans="1:5" ht="15">
      <c r="A1317" s="456" t="s">
        <v>2719</v>
      </c>
      <c r="C1317" s="413">
        <v>3</v>
      </c>
      <c r="D1317" s="414">
        <v>2</v>
      </c>
      <c r="E1317" s="415">
        <v>0</v>
      </c>
    </row>
    <row r="1318" spans="1:5" ht="15">
      <c r="A1318" s="456" t="s">
        <v>2220</v>
      </c>
      <c r="C1318" s="413">
        <v>1</v>
      </c>
      <c r="D1318" s="414">
        <v>2</v>
      </c>
      <c r="E1318" s="415">
        <v>1</v>
      </c>
    </row>
    <row r="1319" spans="1:5" ht="15">
      <c r="A1319" s="456" t="s">
        <v>2711</v>
      </c>
      <c r="C1319" s="413">
        <v>2</v>
      </c>
      <c r="D1319" s="414">
        <v>2</v>
      </c>
      <c r="E1319" s="415">
        <v>2</v>
      </c>
    </row>
    <row r="1320" spans="1:5" ht="15">
      <c r="A1320" s="455" t="s">
        <v>3625</v>
      </c>
      <c r="C1320" s="413">
        <v>10</v>
      </c>
      <c r="D1320" s="414">
        <v>4</v>
      </c>
      <c r="E1320" s="415">
        <v>4</v>
      </c>
    </row>
    <row r="1321" spans="1:5" ht="15">
      <c r="A1321" s="456" t="s">
        <v>2200</v>
      </c>
      <c r="C1321" s="413">
        <v>3</v>
      </c>
      <c r="D1321" s="414">
        <v>1</v>
      </c>
      <c r="E1321" s="415">
        <v>1</v>
      </c>
    </row>
    <row r="1322" spans="1:5" ht="15">
      <c r="A1322" s="455" t="s">
        <v>3626</v>
      </c>
      <c r="C1322" s="413">
        <v>3</v>
      </c>
      <c r="D1322" s="414">
        <v>3</v>
      </c>
      <c r="E1322" s="415">
        <v>5</v>
      </c>
    </row>
    <row r="1323" spans="1:5" ht="15">
      <c r="A1323" s="456" t="s">
        <v>2733</v>
      </c>
      <c r="C1323" s="413">
        <v>1</v>
      </c>
      <c r="D1323" s="414">
        <v>6</v>
      </c>
      <c r="E1323" s="415">
        <v>3</v>
      </c>
    </row>
    <row r="1324" spans="1:5" ht="15">
      <c r="A1324" s="456" t="s">
        <v>704</v>
      </c>
      <c r="C1324" s="413">
        <v>4</v>
      </c>
      <c r="D1324" s="414">
        <v>6</v>
      </c>
      <c r="E1324" s="415">
        <v>5</v>
      </c>
    </row>
    <row r="1325" spans="1:5" ht="15">
      <c r="A1325" s="456" t="s">
        <v>2732</v>
      </c>
      <c r="C1325" s="413">
        <v>2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7</v>
      </c>
      <c r="D1326" s="414">
        <v>1</v>
      </c>
      <c r="E1326" s="415">
        <v>3</v>
      </c>
    </row>
    <row r="1327" spans="1:5" ht="15">
      <c r="A1327" s="456" t="s">
        <v>3627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2715</v>
      </c>
      <c r="C1328" s="413">
        <v>2</v>
      </c>
      <c r="D1328" s="414">
        <v>5</v>
      </c>
      <c r="E1328" s="415">
        <v>3</v>
      </c>
    </row>
    <row r="1329" spans="1:5" ht="15">
      <c r="A1329" s="456" t="s">
        <v>700</v>
      </c>
      <c r="C1329" s="413">
        <v>7</v>
      </c>
      <c r="D1329" s="414">
        <v>11</v>
      </c>
      <c r="E1329" s="415">
        <v>3</v>
      </c>
    </row>
    <row r="1330" spans="1:5" ht="15">
      <c r="A1330" s="455" t="s">
        <v>21</v>
      </c>
      <c r="C1330" s="413">
        <v>0</v>
      </c>
      <c r="D1330" s="414">
        <v>3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3</v>
      </c>
    </row>
    <row r="1332" spans="1:5" ht="15">
      <c r="A1332" s="456" t="s">
        <v>2193</v>
      </c>
      <c r="C1332" s="413">
        <v>8</v>
      </c>
      <c r="D1332" s="414">
        <v>9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3628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2726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3</v>
      </c>
      <c r="E1336" s="415">
        <v>4</v>
      </c>
    </row>
    <row r="1337" spans="1:5" ht="15">
      <c r="A1337" s="453" t="s">
        <v>1668</v>
      </c>
      <c r="C1337" s="413">
        <v>6</v>
      </c>
      <c r="D1337" s="414">
        <v>4</v>
      </c>
      <c r="E1337" s="415">
        <v>3</v>
      </c>
    </row>
    <row r="1338" spans="1:5" ht="15">
      <c r="A1338" s="455" t="s">
        <v>3629</v>
      </c>
      <c r="C1338" s="413">
        <v>2</v>
      </c>
      <c r="D1338" s="414">
        <v>3</v>
      </c>
      <c r="E1338" s="415">
        <v>0</v>
      </c>
    </row>
    <row r="1339" spans="1:5" ht="15">
      <c r="A1339" s="455" t="s">
        <v>3630</v>
      </c>
      <c r="C1339" s="413">
        <v>1</v>
      </c>
      <c r="D1339" s="414">
        <v>5</v>
      </c>
      <c r="E1339" s="415">
        <v>1</v>
      </c>
    </row>
    <row r="1340" spans="1:5" ht="15">
      <c r="A1340" s="456" t="s">
        <v>667</v>
      </c>
      <c r="C1340" s="413">
        <v>7</v>
      </c>
      <c r="D1340" s="414">
        <v>5</v>
      </c>
      <c r="E1340" s="415">
        <v>1</v>
      </c>
    </row>
    <row r="1341" spans="1:5" ht="15">
      <c r="A1341" s="456" t="s">
        <v>2202</v>
      </c>
      <c r="C1341" s="413">
        <v>4</v>
      </c>
      <c r="D1341" s="414">
        <v>4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5</v>
      </c>
      <c r="E1342" s="415">
        <v>2</v>
      </c>
    </row>
    <row r="1343" spans="1:5" ht="15">
      <c r="A1343" s="456" t="s">
        <v>668</v>
      </c>
      <c r="C1343" s="413">
        <v>15</v>
      </c>
      <c r="D1343" s="414">
        <v>13</v>
      </c>
      <c r="E1343" s="415">
        <v>6</v>
      </c>
    </row>
    <row r="1344" spans="1:5" ht="15">
      <c r="A1344" s="456" t="s">
        <v>3631</v>
      </c>
      <c r="C1344" s="413">
        <v>1</v>
      </c>
      <c r="D1344" s="414">
        <v>4</v>
      </c>
      <c r="E1344" s="415">
        <v>4</v>
      </c>
    </row>
    <row r="1345" spans="1:5" ht="15">
      <c r="A1345" s="453" t="s">
        <v>23</v>
      </c>
      <c r="C1345" s="413">
        <v>4</v>
      </c>
      <c r="D1345" s="414">
        <v>4</v>
      </c>
      <c r="E1345" s="415">
        <v>6</v>
      </c>
    </row>
    <row r="1346" spans="1:5" ht="15">
      <c r="A1346" s="453" t="s">
        <v>25</v>
      </c>
      <c r="C1346" s="413">
        <v>0</v>
      </c>
      <c r="D1346" s="414">
        <v>3</v>
      </c>
      <c r="E1346" s="415">
        <v>0</v>
      </c>
    </row>
    <row r="1347" spans="1:5" ht="15">
      <c r="A1347" s="456" t="s">
        <v>2712</v>
      </c>
      <c r="C1347" s="413">
        <v>1</v>
      </c>
      <c r="D1347" s="414">
        <v>4</v>
      </c>
      <c r="E1347" s="415">
        <v>7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0</v>
      </c>
      <c r="E1349" s="415">
        <v>1</v>
      </c>
    </row>
    <row r="1350" spans="1:5" ht="15">
      <c r="A1350" s="456" t="s">
        <v>2713</v>
      </c>
      <c r="C1350" s="413">
        <v>2</v>
      </c>
      <c r="D1350" s="414">
        <v>5</v>
      </c>
      <c r="E1350" s="415">
        <v>6</v>
      </c>
    </row>
    <row r="1351" spans="1:5" ht="15">
      <c r="A1351" s="455" t="s">
        <v>3632</v>
      </c>
      <c r="C1351" s="413">
        <v>1</v>
      </c>
      <c r="D1351" s="414">
        <v>2</v>
      </c>
      <c r="E1351" s="415">
        <v>3</v>
      </c>
    </row>
    <row r="1352" spans="1:5" ht="15">
      <c r="A1352" s="455" t="s">
        <v>3633</v>
      </c>
      <c r="C1352" s="413">
        <v>0</v>
      </c>
      <c r="D1352" s="414">
        <v>1</v>
      </c>
      <c r="E1352" s="415">
        <v>3</v>
      </c>
    </row>
    <row r="1353" spans="1:5" ht="15">
      <c r="A1353" s="456" t="s">
        <v>2198</v>
      </c>
      <c r="C1353" s="413">
        <v>2</v>
      </c>
      <c r="D1353" s="414">
        <v>5</v>
      </c>
      <c r="E1353" s="415">
        <v>2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2</v>
      </c>
      <c r="E1355" s="415">
        <v>4</v>
      </c>
    </row>
    <row r="1356" spans="1:5" ht="15">
      <c r="A1356" s="456" t="s">
        <v>2708</v>
      </c>
      <c r="C1356" s="413">
        <v>4</v>
      </c>
      <c r="D1356" s="414">
        <v>3</v>
      </c>
      <c r="E1356" s="415">
        <v>2</v>
      </c>
    </row>
    <row r="1357" spans="1:5" ht="15">
      <c r="A1357" s="456" t="s">
        <v>2734</v>
      </c>
      <c r="C1357" s="413">
        <v>7</v>
      </c>
      <c r="D1357" s="414">
        <v>10</v>
      </c>
      <c r="E1357" s="415">
        <v>4</v>
      </c>
    </row>
    <row r="1358" spans="1:5" ht="15">
      <c r="A1358" s="455" t="s">
        <v>3634</v>
      </c>
      <c r="C1358" s="413">
        <v>5</v>
      </c>
      <c r="D1358" s="414">
        <v>8</v>
      </c>
      <c r="E1358" s="415">
        <v>2</v>
      </c>
    </row>
    <row r="1359" spans="1:5" ht="15">
      <c r="A1359" s="455" t="s">
        <v>3635</v>
      </c>
      <c r="C1359" s="413">
        <v>5</v>
      </c>
      <c r="D1359" s="414">
        <v>5</v>
      </c>
      <c r="E1359" s="415">
        <v>7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1</v>
      </c>
      <c r="D1361" s="414">
        <v>3</v>
      </c>
      <c r="E1361" s="415">
        <v>2</v>
      </c>
    </row>
    <row r="1362" spans="1:5" ht="15">
      <c r="A1362" s="456" t="s">
        <v>669</v>
      </c>
      <c r="C1362" s="413">
        <v>2</v>
      </c>
      <c r="D1362" s="414">
        <v>3</v>
      </c>
      <c r="E1362" s="415">
        <v>8</v>
      </c>
    </row>
    <row r="1363" spans="1:5" ht="15">
      <c r="A1363" s="456" t="s">
        <v>2723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1</v>
      </c>
      <c r="D1364" s="414">
        <v>2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4</v>
      </c>
    </row>
    <row r="1367" spans="1:5" ht="15">
      <c r="A1367" s="456" t="s">
        <v>2724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3636</v>
      </c>
      <c r="C1368" s="413">
        <v>2</v>
      </c>
      <c r="D1368" s="414">
        <v>1</v>
      </c>
      <c r="E1368" s="415">
        <v>0</v>
      </c>
    </row>
    <row r="1369" spans="1:5" ht="15">
      <c r="A1369" s="453" t="s">
        <v>1690</v>
      </c>
      <c r="C1369" s="413">
        <v>1</v>
      </c>
      <c r="D1369" s="414">
        <v>3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8</v>
      </c>
      <c r="D1373" s="414">
        <v>1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3</v>
      </c>
    </row>
    <row r="1375" spans="1:5" ht="15">
      <c r="A1375" s="456" t="s">
        <v>2714</v>
      </c>
      <c r="C1375" s="413">
        <v>1</v>
      </c>
      <c r="D1375" s="414">
        <v>2</v>
      </c>
      <c r="E1375" s="415">
        <v>1</v>
      </c>
    </row>
    <row r="1376" spans="1:5" ht="15">
      <c r="A1376" s="456" t="s">
        <v>2832</v>
      </c>
      <c r="C1376" s="413">
        <v>4</v>
      </c>
      <c r="D1376" s="414">
        <v>2</v>
      </c>
      <c r="E1376" s="415">
        <v>4</v>
      </c>
    </row>
    <row r="1377" spans="1:5" ht="15">
      <c r="A1377" s="455" t="s">
        <v>3637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3638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11</v>
      </c>
      <c r="E1379" s="415">
        <v>4</v>
      </c>
    </row>
    <row r="1380" spans="1:5" ht="15">
      <c r="A1380" s="456" t="s">
        <v>2718</v>
      </c>
      <c r="C1380" s="413">
        <v>4</v>
      </c>
      <c r="D1380" s="414">
        <v>4</v>
      </c>
      <c r="E1380" s="415">
        <v>8</v>
      </c>
    </row>
    <row r="1381" spans="1:5" ht="15">
      <c r="A1381" s="456" t="s">
        <v>694</v>
      </c>
      <c r="C1381" s="413">
        <v>9</v>
      </c>
      <c r="D1381" s="414">
        <v>8</v>
      </c>
      <c r="E1381" s="415">
        <v>7</v>
      </c>
    </row>
    <row r="1382" spans="1:5" ht="15">
      <c r="A1382" s="455" t="s">
        <v>3639</v>
      </c>
      <c r="C1382" s="413">
        <v>9</v>
      </c>
      <c r="D1382" s="414">
        <v>4</v>
      </c>
      <c r="E1382" s="415">
        <v>3</v>
      </c>
    </row>
    <row r="1383" spans="1:5" ht="15">
      <c r="A1383" s="456" t="s">
        <v>3679</v>
      </c>
      <c r="C1383" s="413">
        <v>3</v>
      </c>
      <c r="D1383" s="414">
        <v>3</v>
      </c>
      <c r="E1383" s="415">
        <v>4</v>
      </c>
    </row>
    <row r="1384" spans="1:5" ht="15">
      <c r="A1384" s="456" t="s">
        <v>686</v>
      </c>
      <c r="C1384" s="413">
        <v>4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3</v>
      </c>
      <c r="E1386" s="415">
        <v>2</v>
      </c>
    </row>
    <row r="1387" spans="1:5" ht="15">
      <c r="A1387" s="455" t="s">
        <v>143</v>
      </c>
      <c r="C1387" s="413">
        <v>3</v>
      </c>
      <c r="D1387" s="414">
        <v>1</v>
      </c>
      <c r="E1387" s="415">
        <v>3</v>
      </c>
    </row>
    <row r="1388" spans="1:5" ht="15">
      <c r="A1388" s="455" t="s">
        <v>3640</v>
      </c>
      <c r="C1388" s="413">
        <v>7</v>
      </c>
      <c r="D1388" s="414">
        <v>4</v>
      </c>
      <c r="E1388" s="415">
        <v>3</v>
      </c>
    </row>
    <row r="1389" spans="1:5" ht="15">
      <c r="A1389" s="456" t="s">
        <v>2721</v>
      </c>
      <c r="C1389" s="413">
        <v>3</v>
      </c>
      <c r="D1389" s="414">
        <v>1</v>
      </c>
      <c r="E1389" s="415">
        <v>1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0</v>
      </c>
    </row>
    <row r="1391" spans="1:5" ht="15">
      <c r="A1391" s="456" t="s">
        <v>2722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3641</v>
      </c>
      <c r="C1392" s="413">
        <v>1</v>
      </c>
      <c r="D1392" s="414">
        <v>1</v>
      </c>
      <c r="E1392" s="415">
        <v>1</v>
      </c>
    </row>
    <row r="1393" spans="1:5" ht="15">
      <c r="A1393" s="456" t="s">
        <v>2727</v>
      </c>
      <c r="C1393" s="413">
        <v>3</v>
      </c>
      <c r="D1393" s="414">
        <v>4</v>
      </c>
      <c r="E1393" s="415">
        <v>3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2710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6</v>
      </c>
      <c r="D1397" s="414">
        <v>1</v>
      </c>
      <c r="E1397" s="415">
        <v>3</v>
      </c>
    </row>
    <row r="1398" spans="1:5" ht="15">
      <c r="A1398" s="456" t="s">
        <v>2729</v>
      </c>
      <c r="C1398" s="413">
        <v>0</v>
      </c>
      <c r="D1398" s="414">
        <v>2</v>
      </c>
      <c r="E1398" s="415">
        <v>4</v>
      </c>
    </row>
    <row r="1399" spans="1:5" ht="15">
      <c r="A1399" s="456" t="s">
        <v>155</v>
      </c>
      <c r="C1399" s="413">
        <v>1</v>
      </c>
      <c r="D1399" s="414">
        <v>2</v>
      </c>
      <c r="E1399" s="415">
        <v>3</v>
      </c>
    </row>
    <row r="1400" spans="1:5" ht="15">
      <c r="A1400" s="455" t="s">
        <v>3642</v>
      </c>
      <c r="C1400" s="413">
        <v>7</v>
      </c>
      <c r="D1400" s="414">
        <v>8</v>
      </c>
      <c r="E1400" s="415">
        <v>3</v>
      </c>
    </row>
    <row r="1401" spans="1:5" ht="15">
      <c r="A1401" s="456" t="s">
        <v>2730</v>
      </c>
      <c r="C1401" s="413">
        <v>10</v>
      </c>
      <c r="D1401" s="414">
        <v>11</v>
      </c>
      <c r="E1401" s="415">
        <v>4</v>
      </c>
    </row>
    <row r="1402" spans="1:5" ht="15">
      <c r="A1402" s="456" t="s">
        <v>2728</v>
      </c>
      <c r="C1402" s="413">
        <v>1</v>
      </c>
      <c r="D1402" s="414">
        <v>1</v>
      </c>
      <c r="E1402" s="415">
        <v>2</v>
      </c>
    </row>
    <row r="1403" spans="1:5" ht="15">
      <c r="A1403" s="456" t="s">
        <v>2709</v>
      </c>
      <c r="C1403" s="413">
        <v>5</v>
      </c>
      <c r="D1403" s="414">
        <v>3</v>
      </c>
      <c r="E1403" s="415">
        <v>2</v>
      </c>
    </row>
    <row r="1404" spans="1:5" ht="15">
      <c r="A1404" s="456" t="s">
        <v>658</v>
      </c>
      <c r="C1404" s="413">
        <v>2</v>
      </c>
      <c r="D1404" s="414">
        <v>1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2</v>
      </c>
    </row>
    <row r="1408" spans="1:5">
      <c r="C1408" s="1">
        <f>SUM(C1270:C1407)</f>
        <v>456</v>
      </c>
      <c r="D1408" s="1">
        <f>SUM(D1270:D1407)</f>
        <v>512</v>
      </c>
      <c r="E1408" s="1">
        <f>SUM(E1270:E1407)</f>
        <v>401</v>
      </c>
    </row>
  </sheetData>
  <sortState xmlns:xlrd2="http://schemas.microsoft.com/office/spreadsheetml/2017/richdata2" ref="Q1129:W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EG1" activePane="topRight" state="frozen"/>
      <selection pane="topRight" activeCell="EI1" sqref="EI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4179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45121.425000000003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632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632">
        <v>525.9</v>
      </c>
      <c r="EM6" s="336"/>
      <c r="EN6" s="347">
        <v>19.049999999998363</v>
      </c>
      <c r="EO6" s="49">
        <v>0</v>
      </c>
      <c r="EP6" s="347">
        <v>216.375</v>
      </c>
      <c r="EQ6" s="49">
        <v>218.10000000000002</v>
      </c>
      <c r="ER6" s="336"/>
      <c r="ES6" s="49">
        <v>0</v>
      </c>
      <c r="ET6" s="347">
        <v>103.20000000000073</v>
      </c>
      <c r="EU6" s="347">
        <v>139.650000000006</v>
      </c>
      <c r="EV6" s="49">
        <v>187.9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347">
        <v>32.499999999998181</v>
      </c>
      <c r="FD6" s="347">
        <v>70.949999999999818</v>
      </c>
      <c r="FE6" s="347">
        <v>141</v>
      </c>
      <c r="FF6" s="49">
        <v>170.4</v>
      </c>
      <c r="FG6" s="336"/>
      <c r="FH6" s="49">
        <v>0</v>
      </c>
      <c r="FI6" s="347">
        <v>118.00000000000091</v>
      </c>
      <c r="FJ6" s="347">
        <v>78.675000000000011</v>
      </c>
      <c r="FK6" s="49">
        <v>130</v>
      </c>
      <c r="FL6" s="336"/>
      <c r="FM6" s="49">
        <v>0</v>
      </c>
      <c r="FN6" s="347">
        <v>123.94999999999891</v>
      </c>
      <c r="FO6" s="347">
        <v>212.92499999999836</v>
      </c>
      <c r="FP6" s="49">
        <v>178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50319.787499999919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632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632">
        <v>241.50000000000003</v>
      </c>
      <c r="EM7" s="336"/>
      <c r="EN7" s="347">
        <v>34.424999999998363</v>
      </c>
      <c r="EO7" s="49">
        <v>0</v>
      </c>
      <c r="EP7" s="347">
        <v>280.87500000000273</v>
      </c>
      <c r="EQ7" s="49">
        <v>239.90000000000003</v>
      </c>
      <c r="ER7" s="336"/>
      <c r="ES7" s="49">
        <v>0</v>
      </c>
      <c r="ET7" s="347">
        <v>149.44999999999709</v>
      </c>
      <c r="EU7" s="347">
        <v>196.42500000000655</v>
      </c>
      <c r="EV7" s="49">
        <v>641.95000000000005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347">
        <v>108.09999999999854</v>
      </c>
      <c r="FD7" s="347">
        <v>128.29999999999745</v>
      </c>
      <c r="FE7" s="347">
        <v>8.7750000000005457</v>
      </c>
      <c r="FF7" s="49">
        <v>90</v>
      </c>
      <c r="FG7" s="336"/>
      <c r="FH7" s="49">
        <v>0</v>
      </c>
      <c r="FI7" s="347">
        <v>120.49999999999818</v>
      </c>
      <c r="FJ7" s="347">
        <v>196.875</v>
      </c>
      <c r="FK7" s="49">
        <v>364.4</v>
      </c>
      <c r="FL7" s="336"/>
      <c r="FM7" s="49">
        <v>0</v>
      </c>
      <c r="FN7" s="347">
        <v>181.99999999999636</v>
      </c>
      <c r="FO7" s="347">
        <v>48.375</v>
      </c>
      <c r="FP7" s="49">
        <v>235.2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3614</v>
      </c>
      <c r="B8" s="45">
        <f t="shared" si="0"/>
        <v>16748.149999999998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632">
        <v>257.10000000000002</v>
      </c>
      <c r="EH8" s="336"/>
      <c r="EI8" s="49">
        <v>0</v>
      </c>
      <c r="EJ8" s="49">
        <v>0</v>
      </c>
      <c r="EK8" s="49">
        <v>0</v>
      </c>
      <c r="EL8" s="632">
        <v>57</v>
      </c>
      <c r="EM8" s="336"/>
      <c r="EN8" s="347">
        <v>0</v>
      </c>
      <c r="EO8" s="49">
        <v>0</v>
      </c>
      <c r="EP8" s="347">
        <v>0</v>
      </c>
      <c r="EQ8" s="49">
        <v>0</v>
      </c>
      <c r="ER8" s="336"/>
      <c r="ES8" s="49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347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49">
        <v>0</v>
      </c>
      <c r="FN8" s="347">
        <v>0</v>
      </c>
      <c r="FO8" s="347">
        <v>0</v>
      </c>
      <c r="FP8" s="49">
        <v>0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67286.475000000006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632">
        <v>515</v>
      </c>
      <c r="EH9" s="336"/>
      <c r="EI9" s="49">
        <v>125.074999999998</v>
      </c>
      <c r="EJ9" s="49">
        <v>222.75000000000182</v>
      </c>
      <c r="EK9" s="49">
        <v>380.4</v>
      </c>
      <c r="EL9" s="632">
        <v>252.1</v>
      </c>
      <c r="EM9" s="336"/>
      <c r="EN9" s="347">
        <v>95.974999999997635</v>
      </c>
      <c r="EO9" s="49">
        <v>0</v>
      </c>
      <c r="EP9" s="347">
        <v>243.60000000000218</v>
      </c>
      <c r="EQ9" s="49">
        <v>352.59999999999997</v>
      </c>
      <c r="ER9" s="336"/>
      <c r="ES9" s="49">
        <v>0</v>
      </c>
      <c r="ET9" s="347">
        <v>148.10000000000218</v>
      </c>
      <c r="EU9" s="347">
        <v>75.375000000002728</v>
      </c>
      <c r="EV9" s="49">
        <v>380.6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347">
        <v>51.249999999998181</v>
      </c>
      <c r="FD9" s="347">
        <v>128.75000000000182</v>
      </c>
      <c r="FE9" s="347">
        <v>54.750000000002728</v>
      </c>
      <c r="FF9" s="49">
        <v>278.39999999999998</v>
      </c>
      <c r="FG9" s="336"/>
      <c r="FH9" s="49">
        <v>0</v>
      </c>
      <c r="FI9" s="347">
        <v>180.15000000000146</v>
      </c>
      <c r="FJ9" s="347">
        <v>244.5</v>
      </c>
      <c r="FK9" s="49">
        <v>590.5</v>
      </c>
      <c r="FL9" s="336"/>
      <c r="FM9" s="49">
        <v>0</v>
      </c>
      <c r="FN9" s="347">
        <v>246.30000000000109</v>
      </c>
      <c r="FO9" s="347">
        <v>239.36249999999836</v>
      </c>
      <c r="FP9" s="49">
        <v>350.40000000000003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48092.525000000023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632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632">
        <v>168.7</v>
      </c>
      <c r="EM10" s="336"/>
      <c r="EN10" s="347">
        <v>0</v>
      </c>
      <c r="EO10" s="49">
        <v>0</v>
      </c>
      <c r="EP10" s="347">
        <v>247.349999999994</v>
      </c>
      <c r="EQ10" s="49">
        <v>287.5</v>
      </c>
      <c r="ER10" s="336"/>
      <c r="ES10" s="49">
        <v>0</v>
      </c>
      <c r="ET10" s="347">
        <v>0</v>
      </c>
      <c r="EU10" s="347">
        <v>124.34999999999673</v>
      </c>
      <c r="EV10" s="49">
        <v>516.5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347">
        <v>0</v>
      </c>
      <c r="FD10" s="347">
        <v>0</v>
      </c>
      <c r="FE10" s="347">
        <v>277.87499999999454</v>
      </c>
      <c r="FF10" s="49">
        <v>175.5</v>
      </c>
      <c r="FG10" s="336"/>
      <c r="FH10" s="49">
        <v>0</v>
      </c>
      <c r="FI10" s="347">
        <v>0</v>
      </c>
      <c r="FJ10" s="347">
        <v>273.375</v>
      </c>
      <c r="FK10" s="49">
        <v>300</v>
      </c>
      <c r="FL10" s="336"/>
      <c r="FM10" s="49">
        <v>0</v>
      </c>
      <c r="FN10" s="347">
        <v>0</v>
      </c>
      <c r="FO10" s="347">
        <v>301.94999999999345</v>
      </c>
      <c r="FP10" s="49">
        <v>277.70000000000005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44862.549999999967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632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632">
        <v>235.1</v>
      </c>
      <c r="EM11" s="336"/>
      <c r="EN11" s="347">
        <v>58.300000000000182</v>
      </c>
      <c r="EO11" s="49">
        <v>0</v>
      </c>
      <c r="EP11" s="347">
        <v>88.5</v>
      </c>
      <c r="EQ11" s="49">
        <v>460.09999999999997</v>
      </c>
      <c r="ER11" s="336"/>
      <c r="ES11" s="49">
        <v>0</v>
      </c>
      <c r="ET11" s="347">
        <v>0</v>
      </c>
      <c r="EU11" s="347">
        <v>246.15000000000055</v>
      </c>
      <c r="EV11" s="49">
        <v>242.09999999999997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347">
        <v>56.625000000000462</v>
      </c>
      <c r="FD11" s="347">
        <v>19.499999999996362</v>
      </c>
      <c r="FE11" s="347">
        <v>28.875</v>
      </c>
      <c r="FF11" s="49">
        <v>166.3</v>
      </c>
      <c r="FG11" s="336"/>
      <c r="FH11" s="49">
        <v>0</v>
      </c>
      <c r="FI11" s="347">
        <v>87.699999999997999</v>
      </c>
      <c r="FJ11" s="347">
        <v>128.02499999999998</v>
      </c>
      <c r="FK11" s="49">
        <v>76.100000000000009</v>
      </c>
      <c r="FL11" s="336"/>
      <c r="FM11" s="49">
        <v>0</v>
      </c>
      <c r="FN11" s="347">
        <v>197.94999999999618</v>
      </c>
      <c r="FO11" s="347">
        <v>216.97499999999673</v>
      </c>
      <c r="FP11" s="49">
        <v>254.09999999999997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24351.67499999997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632">
        <v>99</v>
      </c>
      <c r="EH12" s="336"/>
      <c r="EI12" s="49">
        <v>51.124999999999091</v>
      </c>
      <c r="EJ12" s="49">
        <v>0</v>
      </c>
      <c r="EK12" s="49">
        <v>0</v>
      </c>
      <c r="EL12" s="632">
        <v>434.79999999999995</v>
      </c>
      <c r="EM12" s="336"/>
      <c r="EN12" s="347">
        <v>100.40000000000146</v>
      </c>
      <c r="EO12" s="49">
        <v>0</v>
      </c>
      <c r="EP12" s="347">
        <v>0</v>
      </c>
      <c r="EQ12" s="347">
        <v>0</v>
      </c>
      <c r="ER12" s="336"/>
      <c r="ES12" s="49">
        <v>0</v>
      </c>
      <c r="ET12" s="347">
        <v>117.85000000000036</v>
      </c>
      <c r="EU12" s="347">
        <v>0</v>
      </c>
      <c r="EV12" s="347">
        <v>0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347">
        <v>68.67500000000291</v>
      </c>
      <c r="FD12" s="347">
        <v>72.000000000001819</v>
      </c>
      <c r="FE12" s="347">
        <v>0</v>
      </c>
      <c r="FF12" s="347">
        <v>0</v>
      </c>
      <c r="FG12" s="336"/>
      <c r="FH12" s="49">
        <v>0</v>
      </c>
      <c r="FI12" s="347">
        <v>80.899999999999636</v>
      </c>
      <c r="FJ12" s="347">
        <v>0</v>
      </c>
      <c r="FK12" s="49">
        <v>0</v>
      </c>
      <c r="FL12" s="336"/>
      <c r="FM12" s="49">
        <v>0</v>
      </c>
      <c r="FN12" s="347">
        <v>207.75</v>
      </c>
      <c r="FO12" s="347">
        <v>0</v>
      </c>
      <c r="FP12" s="49">
        <v>0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57859.900000000038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632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632">
        <v>224.9</v>
      </c>
      <c r="EM13" s="336"/>
      <c r="EN13" s="347">
        <v>0</v>
      </c>
      <c r="EO13" s="49">
        <v>0</v>
      </c>
      <c r="EP13" s="347">
        <v>82.874999999994543</v>
      </c>
      <c r="EQ13" s="49">
        <v>196.3</v>
      </c>
      <c r="ER13" s="336"/>
      <c r="ES13" s="49">
        <v>0</v>
      </c>
      <c r="ET13" s="347">
        <v>185.70000000000255</v>
      </c>
      <c r="EU13" s="347">
        <v>127.49999999999454</v>
      </c>
      <c r="EV13" s="49">
        <v>351.9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347">
        <v>0</v>
      </c>
      <c r="FD13" s="347">
        <v>128.40000000000146</v>
      </c>
      <c r="FE13" s="347">
        <v>18.899999999995089</v>
      </c>
      <c r="FF13" s="49">
        <v>124.5</v>
      </c>
      <c r="FG13" s="336"/>
      <c r="FH13" s="49">
        <v>0</v>
      </c>
      <c r="FI13" s="347">
        <v>83.000000000001819</v>
      </c>
      <c r="FJ13" s="347">
        <v>113.25</v>
      </c>
      <c r="FK13" s="49">
        <v>287.60000000000002</v>
      </c>
      <c r="FL13" s="336"/>
      <c r="FM13" s="49">
        <v>0</v>
      </c>
      <c r="FN13" s="347">
        <v>194.84999999999854</v>
      </c>
      <c r="FO13" s="347">
        <v>92.774999999997817</v>
      </c>
      <c r="FP13" s="49">
        <v>180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3615</v>
      </c>
      <c r="B14" s="45">
        <f t="shared" si="0"/>
        <v>16315.6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632">
        <v>301.5</v>
      </c>
      <c r="EH14" s="336"/>
      <c r="EI14" s="49">
        <v>0</v>
      </c>
      <c r="EJ14" s="49">
        <v>0</v>
      </c>
      <c r="EK14" s="49">
        <v>0</v>
      </c>
      <c r="EL14" s="632">
        <v>446.3</v>
      </c>
      <c r="EM14" s="336"/>
      <c r="EN14" s="347">
        <v>0</v>
      </c>
      <c r="EO14" s="49">
        <v>0</v>
      </c>
      <c r="EP14" s="347">
        <v>0</v>
      </c>
      <c r="EQ14" s="49">
        <v>0</v>
      </c>
      <c r="ER14" s="336"/>
      <c r="ES14" s="49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347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49">
        <v>0</v>
      </c>
      <c r="FN14" s="347">
        <v>0</v>
      </c>
      <c r="FO14" s="347">
        <v>0</v>
      </c>
      <c r="FP14" s="49">
        <v>0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2717</v>
      </c>
      <c r="B15" s="45">
        <f t="shared" si="0"/>
        <v>34122.900000000009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632">
        <v>4.6999999999999993</v>
      </c>
      <c r="EH15" s="336"/>
      <c r="EI15" s="49">
        <v>0</v>
      </c>
      <c r="EJ15" s="49">
        <v>0</v>
      </c>
      <c r="EK15" s="49">
        <v>321.22499999999997</v>
      </c>
      <c r="EL15" s="632">
        <v>160.39999999999998</v>
      </c>
      <c r="EM15" s="336"/>
      <c r="EN15" s="347">
        <v>0</v>
      </c>
      <c r="EO15" s="49">
        <v>0</v>
      </c>
      <c r="EP15" s="347">
        <v>0</v>
      </c>
      <c r="EQ15" s="49">
        <v>597.4</v>
      </c>
      <c r="ER15" s="336"/>
      <c r="ES15" s="49">
        <v>0</v>
      </c>
      <c r="ET15" s="347">
        <v>0</v>
      </c>
      <c r="EU15" s="347">
        <v>0</v>
      </c>
      <c r="EV15" s="49">
        <v>753.5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347">
        <v>0</v>
      </c>
      <c r="FD15" s="347">
        <v>0</v>
      </c>
      <c r="FE15" s="347">
        <v>0</v>
      </c>
      <c r="FF15" s="49">
        <v>413</v>
      </c>
      <c r="FG15" s="336"/>
      <c r="FH15" s="49">
        <v>0</v>
      </c>
      <c r="FI15" s="347">
        <v>0</v>
      </c>
      <c r="FJ15" s="347">
        <v>0</v>
      </c>
      <c r="FK15" s="49">
        <v>521.1</v>
      </c>
      <c r="FL15" s="336"/>
      <c r="FM15" s="49">
        <v>0</v>
      </c>
      <c r="FN15" s="347">
        <v>0</v>
      </c>
      <c r="FO15" s="347">
        <v>0</v>
      </c>
      <c r="FP15" s="49">
        <v>222.59999999999997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3616</v>
      </c>
      <c r="B16" s="45">
        <f t="shared" si="0"/>
        <v>16213.400000000001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632">
        <v>295</v>
      </c>
      <c r="EH16" s="336"/>
      <c r="EI16" s="49">
        <v>0</v>
      </c>
      <c r="EJ16" s="49">
        <v>0</v>
      </c>
      <c r="EK16" s="49">
        <v>0</v>
      </c>
      <c r="EL16" s="632">
        <v>41.199999999999996</v>
      </c>
      <c r="EM16" s="336"/>
      <c r="EN16" s="347">
        <v>0</v>
      </c>
      <c r="EO16" s="49">
        <v>0</v>
      </c>
      <c r="EP16" s="347">
        <v>0</v>
      </c>
      <c r="EQ16" s="49">
        <v>0</v>
      </c>
      <c r="ER16" s="336"/>
      <c r="ES16" s="49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347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49">
        <v>0</v>
      </c>
      <c r="FN16" s="347">
        <v>0</v>
      </c>
      <c r="FO16" s="347">
        <v>0</v>
      </c>
      <c r="FP16" s="49">
        <v>0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60197.549999999923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632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632">
        <v>177.2</v>
      </c>
      <c r="EM17" s="336"/>
      <c r="EN17" s="347">
        <v>62.975000000001273</v>
      </c>
      <c r="EO17" s="49">
        <v>0</v>
      </c>
      <c r="EP17" s="347">
        <v>303.67500000000928</v>
      </c>
      <c r="EQ17" s="49">
        <v>812.90000000000009</v>
      </c>
      <c r="ER17" s="336"/>
      <c r="ES17" s="49">
        <v>0</v>
      </c>
      <c r="ET17" s="347">
        <v>158.24999999999818</v>
      </c>
      <c r="EU17" s="347">
        <v>209.02500000000873</v>
      </c>
      <c r="EV17" s="49">
        <v>613.35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347">
        <v>98.125000000000909</v>
      </c>
      <c r="FD17" s="347">
        <v>86.25</v>
      </c>
      <c r="FE17" s="347">
        <v>8.1000000000076398</v>
      </c>
      <c r="FF17" s="49">
        <v>287.2</v>
      </c>
      <c r="FG17" s="336"/>
      <c r="FH17" s="49">
        <v>0</v>
      </c>
      <c r="FI17" s="347">
        <v>63.350000000000364</v>
      </c>
      <c r="FJ17" s="347">
        <v>220.5</v>
      </c>
      <c r="FK17" s="49">
        <v>447.4</v>
      </c>
      <c r="FL17" s="336"/>
      <c r="FM17" s="49">
        <v>0</v>
      </c>
      <c r="FN17" s="347">
        <v>256.5</v>
      </c>
      <c r="FO17" s="347">
        <v>79.875000000008185</v>
      </c>
      <c r="FP17" s="49">
        <v>218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2848</v>
      </c>
      <c r="B18" s="45">
        <f t="shared" si="0"/>
        <v>36753.674999999996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632">
        <v>126.2</v>
      </c>
      <c r="EH18" s="336"/>
      <c r="EI18" s="49">
        <v>0</v>
      </c>
      <c r="EJ18" s="49">
        <v>0</v>
      </c>
      <c r="EK18" s="49">
        <v>319.04999999999995</v>
      </c>
      <c r="EL18" s="632">
        <v>145.9</v>
      </c>
      <c r="EM18" s="336"/>
      <c r="EN18" s="347">
        <v>0</v>
      </c>
      <c r="EO18" s="49">
        <v>0</v>
      </c>
      <c r="EP18" s="347">
        <v>0</v>
      </c>
      <c r="EQ18" s="49">
        <v>809.1</v>
      </c>
      <c r="ER18" s="336"/>
      <c r="ES18" s="49">
        <v>0</v>
      </c>
      <c r="ET18" s="347">
        <v>0</v>
      </c>
      <c r="EU18" s="347">
        <v>0</v>
      </c>
      <c r="EV18" s="49">
        <v>338.9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347">
        <v>0</v>
      </c>
      <c r="FD18" s="347">
        <v>0</v>
      </c>
      <c r="FE18" s="347">
        <v>0</v>
      </c>
      <c r="FF18" s="49">
        <v>283.10000000000002</v>
      </c>
      <c r="FG18" s="336"/>
      <c r="FH18" s="49">
        <v>0</v>
      </c>
      <c r="FI18" s="347">
        <v>0</v>
      </c>
      <c r="FJ18" s="347">
        <v>0</v>
      </c>
      <c r="FK18" s="49">
        <v>254.6</v>
      </c>
      <c r="FL18" s="336"/>
      <c r="FM18" s="49">
        <v>0</v>
      </c>
      <c r="FN18" s="347">
        <v>0</v>
      </c>
      <c r="FO18" s="347">
        <v>0</v>
      </c>
      <c r="FP18" s="49">
        <v>332.2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55690.925000000054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632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632">
        <v>208.5</v>
      </c>
      <c r="EM19" s="336"/>
      <c r="EN19" s="347">
        <v>44.324999999999818</v>
      </c>
      <c r="EO19" s="49">
        <v>0</v>
      </c>
      <c r="EP19" s="347">
        <v>527.77500000000055</v>
      </c>
      <c r="EQ19" s="49">
        <v>608.5</v>
      </c>
      <c r="ER19" s="336"/>
      <c r="ES19" s="49">
        <v>0</v>
      </c>
      <c r="ET19" s="347">
        <v>149.50000000000546</v>
      </c>
      <c r="EU19" s="347">
        <v>302.70000000000164</v>
      </c>
      <c r="EV19" s="49">
        <v>419.79999999999995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347">
        <v>57.999999999999091</v>
      </c>
      <c r="FD19" s="347">
        <v>91.650000000001455</v>
      </c>
      <c r="FE19" s="347">
        <v>177.75</v>
      </c>
      <c r="FF19" s="49">
        <v>142.5</v>
      </c>
      <c r="FG19" s="336"/>
      <c r="FH19" s="49">
        <v>0</v>
      </c>
      <c r="FI19" s="347">
        <v>57.550000000001091</v>
      </c>
      <c r="FJ19" s="347">
        <v>241.42500000000001</v>
      </c>
      <c r="FK19" s="49">
        <v>578.4</v>
      </c>
      <c r="FL19" s="336"/>
      <c r="FM19" s="49">
        <v>0</v>
      </c>
      <c r="FN19" s="347">
        <v>197.90000000000146</v>
      </c>
      <c r="FO19" s="347">
        <v>220.42500000000109</v>
      </c>
      <c r="FP19" s="49">
        <v>358.40000000000003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2707</v>
      </c>
      <c r="B20" s="45">
        <f t="shared" si="0"/>
        <v>36411.275000000001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632">
        <v>221</v>
      </c>
      <c r="EH20" s="336"/>
      <c r="EI20" s="49">
        <v>0</v>
      </c>
      <c r="EJ20" s="49">
        <v>0</v>
      </c>
      <c r="EK20" s="49">
        <v>94.574999999999989</v>
      </c>
      <c r="EL20" s="632">
        <v>269.79999999999995</v>
      </c>
      <c r="EM20" s="336"/>
      <c r="EN20" s="347">
        <v>0</v>
      </c>
      <c r="EO20" s="49">
        <v>0</v>
      </c>
      <c r="EP20" s="347">
        <v>0</v>
      </c>
      <c r="EQ20" s="49">
        <v>573.59999999999991</v>
      </c>
      <c r="ER20" s="336"/>
      <c r="ES20" s="49">
        <v>0</v>
      </c>
      <c r="ET20" s="347">
        <v>0</v>
      </c>
      <c r="EU20" s="347">
        <v>0</v>
      </c>
      <c r="EV20" s="49">
        <v>484.9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347">
        <v>0</v>
      </c>
      <c r="FD20" s="347">
        <v>0</v>
      </c>
      <c r="FE20" s="347">
        <v>0</v>
      </c>
      <c r="FF20" s="49">
        <v>230.19999999999996</v>
      </c>
      <c r="FG20" s="336"/>
      <c r="FH20" s="49">
        <v>0</v>
      </c>
      <c r="FI20" s="347">
        <v>0</v>
      </c>
      <c r="FJ20" s="347">
        <v>0</v>
      </c>
      <c r="FK20" s="49">
        <v>361.3</v>
      </c>
      <c r="FL20" s="336"/>
      <c r="FM20" s="49">
        <v>0</v>
      </c>
      <c r="FN20" s="347">
        <v>0</v>
      </c>
      <c r="FO20" s="347">
        <v>0</v>
      </c>
      <c r="FP20" s="49">
        <v>328.4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3617</v>
      </c>
      <c r="B21" s="45">
        <f t="shared" si="0"/>
        <v>15164.1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632">
        <v>176.1</v>
      </c>
      <c r="EH21" s="336"/>
      <c r="EI21" s="49">
        <v>0</v>
      </c>
      <c r="EJ21" s="49">
        <v>0</v>
      </c>
      <c r="EK21" s="49">
        <v>0</v>
      </c>
      <c r="EL21" s="632">
        <v>136.4</v>
      </c>
      <c r="EM21" s="336"/>
      <c r="EN21" s="347">
        <v>0</v>
      </c>
      <c r="EO21" s="49">
        <v>0</v>
      </c>
      <c r="EP21" s="347">
        <v>0</v>
      </c>
      <c r="EQ21" s="49">
        <v>0</v>
      </c>
      <c r="ER21" s="336"/>
      <c r="ES21" s="49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347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49">
        <v>0</v>
      </c>
      <c r="FN21" s="347">
        <v>0</v>
      </c>
      <c r="FO21" s="347">
        <v>0</v>
      </c>
      <c r="FP21" s="49">
        <v>0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62958.787499999991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632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632">
        <v>479.50000000000006</v>
      </c>
      <c r="EM22" s="336"/>
      <c r="EN22" s="347">
        <v>64.899999999999636</v>
      </c>
      <c r="EO22" s="49">
        <v>0</v>
      </c>
      <c r="EP22" s="347">
        <v>311.32499999999345</v>
      </c>
      <c r="EQ22" s="49">
        <v>439.99999999999994</v>
      </c>
      <c r="ER22" s="336"/>
      <c r="ES22" s="49">
        <v>0</v>
      </c>
      <c r="ET22" s="347">
        <v>148.54999999999927</v>
      </c>
      <c r="EU22" s="347">
        <v>157.72499999999673</v>
      </c>
      <c r="EV22" s="49">
        <v>389.7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347">
        <v>63.749999999999091</v>
      </c>
      <c r="FD22" s="347">
        <v>125.20000000000073</v>
      </c>
      <c r="FE22" s="347">
        <v>99.749999999994543</v>
      </c>
      <c r="FF22" s="49">
        <v>109.8</v>
      </c>
      <c r="FG22" s="336"/>
      <c r="FH22" s="49">
        <v>0</v>
      </c>
      <c r="FI22" s="347">
        <v>134.19999999999891</v>
      </c>
      <c r="FJ22" s="347">
        <v>132.07499999999999</v>
      </c>
      <c r="FK22" s="49">
        <v>360.8</v>
      </c>
      <c r="FL22" s="336"/>
      <c r="FM22" s="49">
        <v>0</v>
      </c>
      <c r="FN22" s="347">
        <v>218.5</v>
      </c>
      <c r="FO22" s="347">
        <v>154.08749999999509</v>
      </c>
      <c r="FP22" s="49">
        <v>239.70000000000002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49730.574999999997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632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632">
        <v>266.5</v>
      </c>
      <c r="EM23" s="336"/>
      <c r="EN23" s="347">
        <v>0</v>
      </c>
      <c r="EO23" s="49">
        <v>0</v>
      </c>
      <c r="EP23" s="347">
        <v>252.59999999999945</v>
      </c>
      <c r="EQ23" s="49">
        <v>285.29999999999995</v>
      </c>
      <c r="ER23" s="336"/>
      <c r="ES23" s="49">
        <v>0</v>
      </c>
      <c r="ET23" s="347">
        <v>0</v>
      </c>
      <c r="EU23" s="347">
        <v>99.75</v>
      </c>
      <c r="EV23" s="49">
        <v>410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347">
        <v>0</v>
      </c>
      <c r="FD23" s="347">
        <v>0</v>
      </c>
      <c r="FE23" s="347">
        <v>67.349999999999454</v>
      </c>
      <c r="FF23" s="49">
        <v>112.2</v>
      </c>
      <c r="FG23" s="336"/>
      <c r="FH23" s="49">
        <v>0</v>
      </c>
      <c r="FI23" s="347">
        <v>0</v>
      </c>
      <c r="FJ23" s="347">
        <v>219.75</v>
      </c>
      <c r="FK23" s="49">
        <v>314.60000000000002</v>
      </c>
      <c r="FL23" s="336"/>
      <c r="FM23" s="49">
        <v>0</v>
      </c>
      <c r="FN23" s="347">
        <v>0</v>
      </c>
      <c r="FO23" s="347">
        <v>40.274999999995089</v>
      </c>
      <c r="FP23" s="49">
        <v>346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50280.587500000038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632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632">
        <v>99.2</v>
      </c>
      <c r="EM24" s="336"/>
      <c r="EN24" s="347">
        <v>74.725000000001273</v>
      </c>
      <c r="EO24" s="49">
        <v>0</v>
      </c>
      <c r="EP24" s="347">
        <v>328.724999999994</v>
      </c>
      <c r="EQ24" s="49">
        <v>390.59999999999997</v>
      </c>
      <c r="ER24" s="336"/>
      <c r="ES24" s="49">
        <v>0</v>
      </c>
      <c r="ET24" s="347">
        <v>182.55000000000655</v>
      </c>
      <c r="EU24" s="347">
        <v>337.49999999999727</v>
      </c>
      <c r="EV24" s="49">
        <v>655.7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347">
        <v>90.625000000000909</v>
      </c>
      <c r="FD24" s="347">
        <v>90.000000000007276</v>
      </c>
      <c r="FE24" s="347">
        <v>63.374999999994543</v>
      </c>
      <c r="FF24" s="49">
        <v>187.9</v>
      </c>
      <c r="FG24" s="336"/>
      <c r="FH24" s="49">
        <v>0</v>
      </c>
      <c r="FI24" s="347">
        <v>170.90000000000691</v>
      </c>
      <c r="FJ24" s="347">
        <v>272.25</v>
      </c>
      <c r="FK24" s="49">
        <v>497.1</v>
      </c>
      <c r="FL24" s="336"/>
      <c r="FM24" s="49">
        <v>0</v>
      </c>
      <c r="FN24" s="347">
        <v>226.25000000000728</v>
      </c>
      <c r="FO24" s="347">
        <v>32.174999999995634</v>
      </c>
      <c r="FP24" s="49">
        <v>214.70000000000002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43205.774999999994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632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632">
        <v>201.69999999999996</v>
      </c>
      <c r="EM25" s="336"/>
      <c r="EN25" s="347">
        <v>0</v>
      </c>
      <c r="EO25" s="49">
        <v>0</v>
      </c>
      <c r="EP25" s="347">
        <v>164.92500000000109</v>
      </c>
      <c r="EQ25" s="49">
        <v>287</v>
      </c>
      <c r="ER25" s="336"/>
      <c r="ES25" s="49">
        <v>0</v>
      </c>
      <c r="ET25" s="347">
        <v>50.349999999998545</v>
      </c>
      <c r="EU25" s="347">
        <v>292.42500000000109</v>
      </c>
      <c r="EV25" s="49">
        <v>281.5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347">
        <v>0</v>
      </c>
      <c r="FD25" s="347">
        <v>16.5</v>
      </c>
      <c r="FE25" s="347">
        <v>218.02500000000055</v>
      </c>
      <c r="FF25" s="49">
        <v>101</v>
      </c>
      <c r="FG25" s="336"/>
      <c r="FH25" s="49">
        <v>0</v>
      </c>
      <c r="FI25" s="347">
        <v>16.800000000000182</v>
      </c>
      <c r="FJ25" s="347">
        <v>276.375</v>
      </c>
      <c r="FK25" s="49">
        <v>453.3</v>
      </c>
      <c r="FL25" s="336"/>
      <c r="FM25" s="49">
        <v>0</v>
      </c>
      <c r="FN25" s="347">
        <v>59.399999999998727</v>
      </c>
      <c r="FO25" s="347">
        <v>332.85000000000491</v>
      </c>
      <c r="FP25" s="49">
        <v>410.3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3618</v>
      </c>
      <c r="B26" s="45">
        <f t="shared" si="0"/>
        <v>16875.25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632">
        <v>115.6</v>
      </c>
      <c r="EH26" s="336"/>
      <c r="EI26" s="49">
        <v>0</v>
      </c>
      <c r="EJ26" s="49">
        <v>0</v>
      </c>
      <c r="EK26" s="49">
        <v>0</v>
      </c>
      <c r="EL26" s="632">
        <v>300.7</v>
      </c>
      <c r="EM26" s="336"/>
      <c r="EN26" s="347">
        <v>0</v>
      </c>
      <c r="EO26" s="49">
        <v>0</v>
      </c>
      <c r="EP26" s="347">
        <v>0</v>
      </c>
      <c r="EQ26" s="49">
        <v>0</v>
      </c>
      <c r="ER26" s="336"/>
      <c r="ES26" s="49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347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49">
        <v>0</v>
      </c>
      <c r="FN26" s="347">
        <v>0</v>
      </c>
      <c r="FO26" s="347">
        <v>0</v>
      </c>
      <c r="FP26" s="49">
        <v>0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48971.500000000007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632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632">
        <v>94.800000000000011</v>
      </c>
      <c r="EM27" s="336"/>
      <c r="EN27" s="347">
        <v>0</v>
      </c>
      <c r="EO27" s="49">
        <v>0</v>
      </c>
      <c r="EP27" s="347">
        <v>341.84999999999945</v>
      </c>
      <c r="EQ27" s="49">
        <v>492.2</v>
      </c>
      <c r="ER27" s="336"/>
      <c r="ES27" s="49">
        <v>0</v>
      </c>
      <c r="ET27" s="347">
        <v>0</v>
      </c>
      <c r="EU27" s="347">
        <v>83.100000000002183</v>
      </c>
      <c r="EV27" s="49">
        <v>314.8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347">
        <v>0</v>
      </c>
      <c r="FD27" s="347">
        <v>0</v>
      </c>
      <c r="FE27" s="347">
        <v>174.90000000000055</v>
      </c>
      <c r="FF27" s="49">
        <v>206.4</v>
      </c>
      <c r="FG27" s="336"/>
      <c r="FH27" s="49">
        <v>0</v>
      </c>
      <c r="FI27" s="347">
        <v>0</v>
      </c>
      <c r="FJ27" s="347">
        <v>495.07500000000005</v>
      </c>
      <c r="FK27" s="49">
        <v>248.89999999999998</v>
      </c>
      <c r="FL27" s="336"/>
      <c r="FM27" s="49">
        <v>0</v>
      </c>
      <c r="FN27" s="347">
        <v>0</v>
      </c>
      <c r="FO27" s="347">
        <v>374.32500000000164</v>
      </c>
      <c r="FP27" s="49">
        <v>354.6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3619</v>
      </c>
      <c r="B28" s="45">
        <f t="shared" si="0"/>
        <v>15755.650000000003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632">
        <v>241.6</v>
      </c>
      <c r="EH28" s="336"/>
      <c r="EI28" s="49">
        <v>0</v>
      </c>
      <c r="EJ28" s="49">
        <v>0</v>
      </c>
      <c r="EK28" s="49">
        <v>0</v>
      </c>
      <c r="EL28" s="632">
        <v>115.6</v>
      </c>
      <c r="EM28" s="336"/>
      <c r="EN28" s="347">
        <v>0</v>
      </c>
      <c r="EO28" s="49">
        <v>0</v>
      </c>
      <c r="EP28" s="347">
        <v>0</v>
      </c>
      <c r="EQ28" s="49">
        <v>0</v>
      </c>
      <c r="ER28" s="336"/>
      <c r="ES28" s="49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347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49">
        <v>0</v>
      </c>
      <c r="FN28" s="347">
        <v>0</v>
      </c>
      <c r="FO28" s="347">
        <v>0</v>
      </c>
      <c r="FP28" s="49">
        <v>0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2720</v>
      </c>
      <c r="B29" s="45">
        <f t="shared" si="0"/>
        <v>38316.26249999999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632">
        <v>329.1</v>
      </c>
      <c r="EH29" s="336"/>
      <c r="EI29" s="49">
        <v>0</v>
      </c>
      <c r="EJ29" s="49">
        <v>0</v>
      </c>
      <c r="EK29" s="49">
        <v>399.22500000000002</v>
      </c>
      <c r="EL29" s="632">
        <v>173.9</v>
      </c>
      <c r="EM29" s="336"/>
      <c r="EN29" s="347">
        <v>0</v>
      </c>
      <c r="EO29" s="49">
        <v>0</v>
      </c>
      <c r="EP29" s="347">
        <v>0</v>
      </c>
      <c r="EQ29" s="49">
        <v>620.6</v>
      </c>
      <c r="ER29" s="336"/>
      <c r="ES29" s="49">
        <v>0</v>
      </c>
      <c r="ET29" s="347">
        <v>0</v>
      </c>
      <c r="EU29" s="347">
        <v>0</v>
      </c>
      <c r="EV29" s="49">
        <v>366.79999999999995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347">
        <v>0</v>
      </c>
      <c r="FD29" s="347">
        <v>0</v>
      </c>
      <c r="FE29" s="347">
        <v>0</v>
      </c>
      <c r="FF29" s="49">
        <v>97.5</v>
      </c>
      <c r="FG29" s="336"/>
      <c r="FH29" s="49">
        <v>0</v>
      </c>
      <c r="FI29" s="347">
        <v>0</v>
      </c>
      <c r="FJ29" s="347">
        <v>0</v>
      </c>
      <c r="FK29" s="49">
        <v>259.2</v>
      </c>
      <c r="FL29" s="336"/>
      <c r="FM29" s="49">
        <v>0</v>
      </c>
      <c r="FN29" s="347">
        <v>0</v>
      </c>
      <c r="FO29" s="347">
        <v>0</v>
      </c>
      <c r="FP29" s="49">
        <v>319.50000000000006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64166.737499999974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632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632">
        <v>245.70000000000002</v>
      </c>
      <c r="EM30" s="336"/>
      <c r="EN30" s="347">
        <v>33.949999999997999</v>
      </c>
      <c r="EO30" s="49">
        <v>0</v>
      </c>
      <c r="EP30" s="347">
        <v>292.34999999999673</v>
      </c>
      <c r="EQ30" s="49">
        <v>285.60000000000002</v>
      </c>
      <c r="ER30" s="336"/>
      <c r="ES30" s="49">
        <v>0</v>
      </c>
      <c r="ET30" s="347">
        <v>164.74999999999636</v>
      </c>
      <c r="EU30" s="347">
        <v>277.04999999999836</v>
      </c>
      <c r="EV30" s="49">
        <v>487.8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347">
        <v>91.624999999998181</v>
      </c>
      <c r="FD30" s="347">
        <v>83.999999999998181</v>
      </c>
      <c r="FE30" s="347">
        <v>49.424999999998363</v>
      </c>
      <c r="FF30" s="49">
        <v>32.4</v>
      </c>
      <c r="FG30" s="336"/>
      <c r="FH30" s="49">
        <v>0</v>
      </c>
      <c r="FI30" s="347">
        <v>61.699999999998909</v>
      </c>
      <c r="FJ30" s="347">
        <v>224.92499999999998</v>
      </c>
      <c r="FK30" s="49">
        <v>236.7</v>
      </c>
      <c r="FL30" s="336"/>
      <c r="FM30" s="49">
        <v>0</v>
      </c>
      <c r="FN30" s="347">
        <v>257.59999999999673</v>
      </c>
      <c r="FO30" s="347">
        <v>98.849999999996726</v>
      </c>
      <c r="FP30" s="49">
        <v>226.20000000000002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62836.750000000044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632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632">
        <v>348.39999999999992</v>
      </c>
      <c r="EM31" s="336"/>
      <c r="EN31" s="347">
        <v>108.51250000000073</v>
      </c>
      <c r="EO31" s="49">
        <v>0</v>
      </c>
      <c r="EP31" s="347">
        <v>229.34999999999945</v>
      </c>
      <c r="EQ31" s="49">
        <v>585.79999999999995</v>
      </c>
      <c r="ER31" s="336"/>
      <c r="ES31" s="49">
        <v>0</v>
      </c>
      <c r="ET31" s="347">
        <v>111.64999999999964</v>
      </c>
      <c r="EU31" s="347">
        <v>34.124999999997272</v>
      </c>
      <c r="EV31" s="49">
        <v>345.8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347">
        <v>45.199999999999818</v>
      </c>
      <c r="FD31" s="347">
        <v>121.45000000000073</v>
      </c>
      <c r="FE31" s="347">
        <v>107.09999999999945</v>
      </c>
      <c r="FF31" s="49">
        <v>135.30000000000001</v>
      </c>
      <c r="FG31" s="336"/>
      <c r="FH31" s="49">
        <v>0</v>
      </c>
      <c r="FI31" s="347">
        <v>148.40000000000146</v>
      </c>
      <c r="FJ31" s="347">
        <v>187.42499999999998</v>
      </c>
      <c r="FK31" s="49">
        <v>396.20000000000005</v>
      </c>
      <c r="FL31" s="336"/>
      <c r="FM31" s="49">
        <v>0</v>
      </c>
      <c r="FN31" s="347">
        <v>174.25</v>
      </c>
      <c r="FO31" s="347">
        <v>284.28749999999945</v>
      </c>
      <c r="FP31" s="49">
        <v>293.60000000000002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41814.325000000012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632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632">
        <v>349.4</v>
      </c>
      <c r="EM32" s="336"/>
      <c r="EN32" s="347">
        <v>0</v>
      </c>
      <c r="EO32" s="49">
        <v>0</v>
      </c>
      <c r="EP32" s="347">
        <v>216.74999999999727</v>
      </c>
      <c r="EQ32" s="49">
        <v>101.5</v>
      </c>
      <c r="ER32" s="336"/>
      <c r="ES32" s="49">
        <v>0</v>
      </c>
      <c r="ET32" s="347">
        <v>0</v>
      </c>
      <c r="EU32" s="347">
        <v>218.17499999999836</v>
      </c>
      <c r="EV32" s="49">
        <v>158.6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347">
        <v>0</v>
      </c>
      <c r="FD32" s="347">
        <v>0</v>
      </c>
      <c r="FE32" s="347">
        <v>207.22499999999673</v>
      </c>
      <c r="FF32" s="49">
        <v>76.3</v>
      </c>
      <c r="FG32" s="336"/>
      <c r="FH32" s="49">
        <v>0</v>
      </c>
      <c r="FI32" s="347">
        <v>0</v>
      </c>
      <c r="FJ32" s="347">
        <v>190.57499999999999</v>
      </c>
      <c r="FK32" s="49">
        <v>255</v>
      </c>
      <c r="FL32" s="336"/>
      <c r="FM32" s="49">
        <v>0</v>
      </c>
      <c r="FN32" s="347">
        <v>0</v>
      </c>
      <c r="FO32" s="347">
        <v>154.87499999999181</v>
      </c>
      <c r="FP32" s="49">
        <v>354.4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60186.750000000015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632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632">
        <v>192.20000000000002</v>
      </c>
      <c r="EM33" s="336"/>
      <c r="EN33" s="347">
        <v>0</v>
      </c>
      <c r="EO33" s="49">
        <v>0</v>
      </c>
      <c r="EP33" s="347">
        <v>285.22499999999673</v>
      </c>
      <c r="EQ33" s="49">
        <v>152.30000000000001</v>
      </c>
      <c r="ER33" s="336"/>
      <c r="ES33" s="49">
        <v>0</v>
      </c>
      <c r="ET33" s="347">
        <v>83.000000000001819</v>
      </c>
      <c r="EU33" s="347">
        <v>139.5</v>
      </c>
      <c r="EV33" s="49">
        <v>187.5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347">
        <v>0</v>
      </c>
      <c r="FD33" s="347">
        <v>78</v>
      </c>
      <c r="FE33" s="347">
        <v>47.249999999997272</v>
      </c>
      <c r="FF33" s="49">
        <v>5.5</v>
      </c>
      <c r="FG33" s="336"/>
      <c r="FH33" s="49">
        <v>0</v>
      </c>
      <c r="FI33" s="347">
        <v>49.950000000000728</v>
      </c>
      <c r="FJ33" s="347">
        <v>214.95000000000002</v>
      </c>
      <c r="FK33" s="49">
        <v>225</v>
      </c>
      <c r="FL33" s="336"/>
      <c r="FM33" s="49">
        <v>0</v>
      </c>
      <c r="FN33" s="347">
        <v>137</v>
      </c>
      <c r="FO33" s="347">
        <v>88.124999999997272</v>
      </c>
      <c r="FP33" s="49">
        <v>397.6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63045.700000000033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632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632">
        <v>122.20000000000002</v>
      </c>
      <c r="EM34" s="336"/>
      <c r="EN34" s="347">
        <v>32.299999999998363</v>
      </c>
      <c r="EO34" s="49">
        <v>0</v>
      </c>
      <c r="EP34" s="347">
        <v>192.29999999999291</v>
      </c>
      <c r="EQ34" s="49">
        <v>481.3</v>
      </c>
      <c r="ER34" s="336"/>
      <c r="ES34" s="49">
        <v>0</v>
      </c>
      <c r="ET34" s="347">
        <v>124.20000000000437</v>
      </c>
      <c r="EU34" s="347">
        <v>133.19999999999618</v>
      </c>
      <c r="EV34" s="49">
        <v>281.5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347">
        <v>87.149999999997817</v>
      </c>
      <c r="FD34" s="347">
        <v>98.850000000000364</v>
      </c>
      <c r="FE34" s="347">
        <v>107.99999999999454</v>
      </c>
      <c r="FF34" s="49">
        <v>200.2</v>
      </c>
      <c r="FG34" s="336"/>
      <c r="FH34" s="49">
        <v>0</v>
      </c>
      <c r="FI34" s="347">
        <v>94.550000000001091</v>
      </c>
      <c r="FJ34" s="347">
        <v>139.875</v>
      </c>
      <c r="FK34" s="49">
        <v>416.90000000000003</v>
      </c>
      <c r="FL34" s="336"/>
      <c r="FM34" s="49">
        <v>0</v>
      </c>
      <c r="FN34" s="347">
        <v>271.60000000000218</v>
      </c>
      <c r="FO34" s="347">
        <v>213.974999999994</v>
      </c>
      <c r="FP34" s="49">
        <v>244.5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46236.950000000012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632">
        <v>99</v>
      </c>
      <c r="EH35" s="336"/>
      <c r="EI35" s="49">
        <v>4.6000000000003638</v>
      </c>
      <c r="EJ35" s="49">
        <v>138.699999999998</v>
      </c>
      <c r="EK35" s="49">
        <v>181.8</v>
      </c>
      <c r="EL35" s="632">
        <v>171.8</v>
      </c>
      <c r="EM35" s="336"/>
      <c r="EN35" s="347">
        <v>28.099999999999909</v>
      </c>
      <c r="EO35" s="49">
        <v>0</v>
      </c>
      <c r="EP35" s="347">
        <v>233.92499999999563</v>
      </c>
      <c r="EQ35" s="49">
        <v>371.29999999999995</v>
      </c>
      <c r="ER35" s="336"/>
      <c r="ES35" s="49">
        <v>0</v>
      </c>
      <c r="ET35" s="347">
        <v>102.09999999999945</v>
      </c>
      <c r="EU35" s="347">
        <v>19.874999999995907</v>
      </c>
      <c r="EV35" s="49">
        <v>356.9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347">
        <v>19.750000000000455</v>
      </c>
      <c r="FD35" s="347">
        <v>127.69999999999801</v>
      </c>
      <c r="FE35" s="347">
        <v>110.62499999999181</v>
      </c>
      <c r="FF35" s="49">
        <v>289.89999999999998</v>
      </c>
      <c r="FG35" s="336"/>
      <c r="FH35" s="49">
        <v>0</v>
      </c>
      <c r="FI35" s="347">
        <v>84.724999999998545</v>
      </c>
      <c r="FJ35" s="347">
        <v>67.574999999999989</v>
      </c>
      <c r="FK35" s="49">
        <v>199.2</v>
      </c>
      <c r="FL35" s="336"/>
      <c r="FM35" s="49">
        <v>0</v>
      </c>
      <c r="FN35" s="347">
        <v>204.74999999999909</v>
      </c>
      <c r="FO35" s="347">
        <v>57.14999999999236</v>
      </c>
      <c r="FP35" s="49">
        <v>146.30000000000001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52927.750000000015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632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632">
        <v>192.5</v>
      </c>
      <c r="EM36" s="336"/>
      <c r="EN36" s="347">
        <v>36.624999999999091</v>
      </c>
      <c r="EO36" s="49">
        <v>0</v>
      </c>
      <c r="EP36" s="347">
        <v>157.19999999999891</v>
      </c>
      <c r="EQ36" s="49">
        <v>266.8</v>
      </c>
      <c r="ER36" s="336"/>
      <c r="ES36" s="49">
        <v>0</v>
      </c>
      <c r="ET36" s="347">
        <v>130.74999999999727</v>
      </c>
      <c r="EU36" s="347">
        <v>95.17500000000382</v>
      </c>
      <c r="EV36" s="49">
        <v>251.1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347">
        <v>65.824999999998909</v>
      </c>
      <c r="FD36" s="347">
        <v>110.79999999999745</v>
      </c>
      <c r="FE36" s="347">
        <v>55.574999999998909</v>
      </c>
      <c r="FF36" s="49">
        <v>187</v>
      </c>
      <c r="FG36" s="336"/>
      <c r="FH36" s="49">
        <v>0</v>
      </c>
      <c r="FI36" s="347">
        <v>244.59999999999673</v>
      </c>
      <c r="FJ36" s="347">
        <v>412.04999999999995</v>
      </c>
      <c r="FK36" s="49">
        <v>209.4</v>
      </c>
      <c r="FL36" s="336"/>
      <c r="FM36" s="49">
        <v>0</v>
      </c>
      <c r="FN36" s="347">
        <v>242.94999999999527</v>
      </c>
      <c r="FO36" s="347">
        <v>296.70000000000164</v>
      </c>
      <c r="FP36" s="49">
        <v>353.2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2716</v>
      </c>
      <c r="B37" s="45">
        <f t="shared" si="0"/>
        <v>33918.950000000004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632">
        <v>399.20000000000005</v>
      </c>
      <c r="EH37" s="336"/>
      <c r="EI37" s="49">
        <v>0</v>
      </c>
      <c r="EJ37" s="49">
        <v>0</v>
      </c>
      <c r="EK37" s="49">
        <v>304.57500000000005</v>
      </c>
      <c r="EL37" s="632">
        <v>261.3</v>
      </c>
      <c r="EM37" s="336"/>
      <c r="EN37" s="347">
        <v>0</v>
      </c>
      <c r="EO37" s="49">
        <v>0</v>
      </c>
      <c r="EP37" s="347">
        <v>0</v>
      </c>
      <c r="EQ37" s="49">
        <v>595.29999999999995</v>
      </c>
      <c r="ER37" s="336"/>
      <c r="ES37" s="49">
        <v>0</v>
      </c>
      <c r="ET37" s="347">
        <v>0</v>
      </c>
      <c r="EU37" s="347">
        <v>0</v>
      </c>
      <c r="EV37" s="49">
        <v>10.199999999999999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347">
        <v>0</v>
      </c>
      <c r="FD37" s="347">
        <v>0</v>
      </c>
      <c r="FE37" s="347">
        <v>0</v>
      </c>
      <c r="FF37" s="49">
        <v>272.89999999999998</v>
      </c>
      <c r="FG37" s="336"/>
      <c r="FH37" s="49">
        <v>0</v>
      </c>
      <c r="FI37" s="347">
        <v>0</v>
      </c>
      <c r="FJ37" s="347">
        <v>0</v>
      </c>
      <c r="FK37" s="49">
        <v>210.3</v>
      </c>
      <c r="FL37" s="336"/>
      <c r="FM37" s="49">
        <v>0</v>
      </c>
      <c r="FN37" s="347">
        <v>0</v>
      </c>
      <c r="FO37" s="347">
        <v>0</v>
      </c>
      <c r="FP37" s="49">
        <v>329.20000000000005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3620</v>
      </c>
      <c r="B38" s="45">
        <f t="shared" ref="B38:B69" si="1">SUM(D38:ZZ38)</f>
        <v>13753.099999999999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632">
        <v>413</v>
      </c>
      <c r="EH38" s="336"/>
      <c r="EI38" s="49">
        <v>0</v>
      </c>
      <c r="EJ38" s="49">
        <v>0</v>
      </c>
      <c r="EK38" s="49">
        <v>0</v>
      </c>
      <c r="EL38" s="632">
        <v>322.5</v>
      </c>
      <c r="EM38" s="336"/>
      <c r="EN38" s="347">
        <v>0</v>
      </c>
      <c r="EO38" s="49">
        <v>0</v>
      </c>
      <c r="EP38" s="347">
        <v>0</v>
      </c>
      <c r="EQ38" s="49">
        <v>0</v>
      </c>
      <c r="ER38" s="336"/>
      <c r="ES38" s="49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347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49">
        <v>0</v>
      </c>
      <c r="FN38" s="347">
        <v>0</v>
      </c>
      <c r="FO38" s="347">
        <v>0</v>
      </c>
      <c r="FP38" s="49">
        <v>0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64068.099999999984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632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632">
        <v>149</v>
      </c>
      <c r="EM39" s="336"/>
      <c r="EN39" s="347">
        <v>67.049999999998363</v>
      </c>
      <c r="EO39" s="49">
        <v>0</v>
      </c>
      <c r="EP39" s="347">
        <v>369.14999999999236</v>
      </c>
      <c r="EQ39" s="49">
        <v>462.70000000000005</v>
      </c>
      <c r="ER39" s="336"/>
      <c r="ES39" s="49">
        <v>0</v>
      </c>
      <c r="ET39" s="347">
        <v>130.5</v>
      </c>
      <c r="EU39" s="347">
        <v>171.37499999999181</v>
      </c>
      <c r="EV39" s="49">
        <v>170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347">
        <v>78.899999999997817</v>
      </c>
      <c r="FD39" s="347">
        <v>154.12499999999818</v>
      </c>
      <c r="FE39" s="347">
        <v>73.424999999990177</v>
      </c>
      <c r="FF39" s="49">
        <v>229.5</v>
      </c>
      <c r="FG39" s="336"/>
      <c r="FH39" s="49">
        <v>0</v>
      </c>
      <c r="FI39" s="347">
        <v>169.32499999999709</v>
      </c>
      <c r="FJ39" s="347">
        <v>210.82500000000002</v>
      </c>
      <c r="FK39" s="49">
        <v>458.8</v>
      </c>
      <c r="FL39" s="336"/>
      <c r="FM39" s="49">
        <v>0</v>
      </c>
      <c r="FN39" s="347">
        <v>205.64999999999964</v>
      </c>
      <c r="FO39" s="347">
        <v>328.49999999999454</v>
      </c>
      <c r="FP39" s="49">
        <v>423.1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32569.950000000041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632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632">
        <v>194.60000000000002</v>
      </c>
      <c r="EM40" s="336"/>
      <c r="EN40" s="347">
        <v>39.300000000001091</v>
      </c>
      <c r="EO40" s="49">
        <v>0</v>
      </c>
      <c r="EP40" s="347">
        <v>257.400000000006</v>
      </c>
      <c r="EQ40" s="347">
        <v>0</v>
      </c>
      <c r="ER40" s="336"/>
      <c r="ES40" s="49">
        <v>0</v>
      </c>
      <c r="ET40" s="347">
        <v>173.20000000000437</v>
      </c>
      <c r="EU40" s="347">
        <v>261.75000000000546</v>
      </c>
      <c r="EV40" s="347">
        <v>0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347">
        <v>62.275000000000993</v>
      </c>
      <c r="FD40" s="347">
        <v>114.75000000000364</v>
      </c>
      <c r="FE40" s="347">
        <v>80.850000000004911</v>
      </c>
      <c r="FF40" s="347">
        <v>0</v>
      </c>
      <c r="FG40" s="336"/>
      <c r="FH40" s="49">
        <v>0</v>
      </c>
      <c r="FI40" s="347">
        <v>60.450000000006185</v>
      </c>
      <c r="FJ40" s="347">
        <v>194.625</v>
      </c>
      <c r="FK40" s="49">
        <v>0</v>
      </c>
      <c r="FL40" s="336"/>
      <c r="FM40" s="49">
        <v>0</v>
      </c>
      <c r="FN40" s="347">
        <v>218.50000000000546</v>
      </c>
      <c r="FO40" s="347">
        <v>45.562500000008185</v>
      </c>
      <c r="FP40" s="49">
        <v>0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3649</v>
      </c>
      <c r="B41" s="45">
        <f t="shared" si="1"/>
        <v>15148.7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632">
        <v>339.40000000000003</v>
      </c>
      <c r="EH41" s="336"/>
      <c r="EI41" s="49">
        <v>0</v>
      </c>
      <c r="EJ41" s="49">
        <v>0</v>
      </c>
      <c r="EK41" s="49">
        <v>0</v>
      </c>
      <c r="EL41" s="632">
        <v>359.6</v>
      </c>
      <c r="EM41" s="336"/>
      <c r="EN41" s="347">
        <v>0</v>
      </c>
      <c r="EO41" s="49">
        <v>0</v>
      </c>
      <c r="EP41" s="347">
        <v>0</v>
      </c>
      <c r="EQ41" s="49">
        <v>0</v>
      </c>
      <c r="ER41" s="336"/>
      <c r="ES41" s="49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347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49">
        <v>0</v>
      </c>
      <c r="FN41" s="347">
        <v>0</v>
      </c>
      <c r="FO41" s="347">
        <v>0</v>
      </c>
      <c r="FP41" s="49">
        <v>0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57750.562499999942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632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632">
        <v>311.59999999999997</v>
      </c>
      <c r="EM42" s="336"/>
      <c r="EN42" s="347">
        <v>69.324999999997999</v>
      </c>
      <c r="EO42" s="49">
        <v>0</v>
      </c>
      <c r="EP42" s="347">
        <v>425.47500000000218</v>
      </c>
      <c r="EQ42" s="49">
        <v>418.90000000000003</v>
      </c>
      <c r="ER42" s="336"/>
      <c r="ES42" s="49">
        <v>0</v>
      </c>
      <c r="ET42" s="347">
        <v>81.200000000002547</v>
      </c>
      <c r="EU42" s="347">
        <v>48.675000000001091</v>
      </c>
      <c r="EV42" s="49">
        <v>21.1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347">
        <v>37.499999999998181</v>
      </c>
      <c r="FD42" s="347">
        <v>84.000000000001819</v>
      </c>
      <c r="FE42" s="347">
        <v>53.625000000002728</v>
      </c>
      <c r="FF42" s="49">
        <v>84</v>
      </c>
      <c r="FG42" s="336"/>
      <c r="FH42" s="49">
        <v>0</v>
      </c>
      <c r="FI42" s="347">
        <v>114.850000000004</v>
      </c>
      <c r="FJ42" s="347">
        <v>225</v>
      </c>
      <c r="FK42" s="49">
        <v>109.9</v>
      </c>
      <c r="FL42" s="336"/>
      <c r="FM42" s="49">
        <v>0</v>
      </c>
      <c r="FN42" s="347">
        <v>209.50000000000182</v>
      </c>
      <c r="FO42" s="347">
        <v>370.35000000000491</v>
      </c>
      <c r="FP42" s="49">
        <v>238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2725</v>
      </c>
      <c r="B43" s="45">
        <f t="shared" si="1"/>
        <v>37311.537499999984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632">
        <v>56.8</v>
      </c>
      <c r="EH43" s="336"/>
      <c r="EI43" s="49">
        <v>0</v>
      </c>
      <c r="EJ43" s="49">
        <v>0</v>
      </c>
      <c r="EK43" s="49">
        <v>283.20000000000005</v>
      </c>
      <c r="EL43" s="632">
        <v>143.69999999999999</v>
      </c>
      <c r="EM43" s="336"/>
      <c r="EN43" s="347">
        <v>0</v>
      </c>
      <c r="EO43" s="49">
        <v>0</v>
      </c>
      <c r="EP43" s="347">
        <v>0</v>
      </c>
      <c r="EQ43" s="49">
        <v>616.59999999999991</v>
      </c>
      <c r="ER43" s="336"/>
      <c r="ES43" s="49">
        <v>0</v>
      </c>
      <c r="ET43" s="347">
        <v>0</v>
      </c>
      <c r="EU43" s="347">
        <v>0</v>
      </c>
      <c r="EV43" s="49">
        <v>514.80000000000007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347">
        <v>0</v>
      </c>
      <c r="FD43" s="347">
        <v>0</v>
      </c>
      <c r="FE43" s="347">
        <v>0</v>
      </c>
      <c r="FF43" s="49">
        <v>182</v>
      </c>
      <c r="FG43" s="336"/>
      <c r="FH43" s="49">
        <v>0</v>
      </c>
      <c r="FI43" s="347">
        <v>0</v>
      </c>
      <c r="FJ43" s="347">
        <v>0</v>
      </c>
      <c r="FK43" s="49">
        <v>265.10000000000002</v>
      </c>
      <c r="FL43" s="336"/>
      <c r="FM43" s="49">
        <v>0</v>
      </c>
      <c r="FN43" s="347">
        <v>0</v>
      </c>
      <c r="FO43" s="347">
        <v>0</v>
      </c>
      <c r="FP43" s="49">
        <v>246.50000000000003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3621</v>
      </c>
      <c r="B44" s="45">
        <f t="shared" si="1"/>
        <v>16280.2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632">
        <v>356.3</v>
      </c>
      <c r="EH44" s="336"/>
      <c r="EI44" s="49">
        <v>0</v>
      </c>
      <c r="EJ44" s="49">
        <v>0</v>
      </c>
      <c r="EK44" s="49">
        <v>0</v>
      </c>
      <c r="EL44" s="632">
        <v>169.20000000000002</v>
      </c>
      <c r="EM44" s="336"/>
      <c r="EN44" s="347">
        <v>0</v>
      </c>
      <c r="EO44" s="49">
        <v>0</v>
      </c>
      <c r="EP44" s="347">
        <v>0</v>
      </c>
      <c r="EQ44" s="49">
        <v>0</v>
      </c>
      <c r="ER44" s="336"/>
      <c r="ES44" s="49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347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49">
        <v>0</v>
      </c>
      <c r="FN44" s="347">
        <v>0</v>
      </c>
      <c r="FO44" s="347">
        <v>0</v>
      </c>
      <c r="FP44" s="49">
        <v>0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55846.799999999967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632">
        <v>329.1</v>
      </c>
      <c r="EH45" s="336"/>
      <c r="EI45" s="49">
        <v>0</v>
      </c>
      <c r="EJ45" s="49">
        <v>147.50000000000364</v>
      </c>
      <c r="EK45" s="49">
        <v>332.1</v>
      </c>
      <c r="EL45" s="632">
        <v>309.39999999999998</v>
      </c>
      <c r="EM45" s="336"/>
      <c r="EN45" s="347">
        <v>0</v>
      </c>
      <c r="EO45" s="49">
        <v>0</v>
      </c>
      <c r="EP45" s="347">
        <v>316.05000000000109</v>
      </c>
      <c r="EQ45" s="49">
        <v>412.09999999999997</v>
      </c>
      <c r="ER45" s="336"/>
      <c r="ES45" s="49">
        <v>0</v>
      </c>
      <c r="ET45" s="347">
        <v>0</v>
      </c>
      <c r="EU45" s="347">
        <v>179.77500000000327</v>
      </c>
      <c r="EV45" s="49">
        <v>491.70000000000005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347">
        <v>0</v>
      </c>
      <c r="FD45" s="347">
        <v>0</v>
      </c>
      <c r="FE45" s="347">
        <v>78.450000000001637</v>
      </c>
      <c r="FF45" s="49">
        <v>243</v>
      </c>
      <c r="FG45" s="336"/>
      <c r="FH45" s="49">
        <v>0</v>
      </c>
      <c r="FI45" s="347">
        <v>0</v>
      </c>
      <c r="FJ45" s="347">
        <v>163.87499999999997</v>
      </c>
      <c r="FK45" s="49">
        <v>522.6</v>
      </c>
      <c r="FL45" s="336"/>
      <c r="FM45" s="49">
        <v>0</v>
      </c>
      <c r="FN45" s="347">
        <v>0</v>
      </c>
      <c r="FO45" s="347">
        <v>183.00000000000546</v>
      </c>
      <c r="FP45" s="49">
        <v>323.3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3622</v>
      </c>
      <c r="B46" s="45">
        <f t="shared" si="1"/>
        <v>13891.65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632">
        <v>175.1</v>
      </c>
      <c r="EH46" s="336"/>
      <c r="EI46" s="49">
        <v>0</v>
      </c>
      <c r="EJ46" s="49">
        <v>0</v>
      </c>
      <c r="EK46" s="49">
        <v>0</v>
      </c>
      <c r="EL46" s="632">
        <v>64.5</v>
      </c>
      <c r="EM46" s="336"/>
      <c r="EN46" s="347">
        <v>0</v>
      </c>
      <c r="EO46" s="49">
        <v>0</v>
      </c>
      <c r="EP46" s="347">
        <v>0</v>
      </c>
      <c r="EQ46" s="49">
        <v>0</v>
      </c>
      <c r="ER46" s="336"/>
      <c r="ES46" s="49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347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49">
        <v>0</v>
      </c>
      <c r="FN46" s="347">
        <v>0</v>
      </c>
      <c r="FO46" s="347">
        <v>0</v>
      </c>
      <c r="FP46" s="49">
        <v>0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43352.324999999997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632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632">
        <v>730.2</v>
      </c>
      <c r="EM47" s="336"/>
      <c r="EN47" s="347">
        <v>61.175000000001091</v>
      </c>
      <c r="EO47" s="49">
        <v>0</v>
      </c>
      <c r="EP47" s="347">
        <v>11.25</v>
      </c>
      <c r="EQ47" s="49">
        <v>607.30000000000007</v>
      </c>
      <c r="ER47" s="336"/>
      <c r="ES47" s="49">
        <v>0</v>
      </c>
      <c r="ET47" s="347">
        <v>208.699999999998</v>
      </c>
      <c r="EU47" s="347">
        <v>28.350000000000819</v>
      </c>
      <c r="EV47" s="49">
        <v>389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347">
        <v>73.125000000000909</v>
      </c>
      <c r="FD47" s="347">
        <v>126.34999999999673</v>
      </c>
      <c r="FE47" s="347">
        <v>52.799999999999727</v>
      </c>
      <c r="FF47" s="49">
        <v>222</v>
      </c>
      <c r="FG47" s="336"/>
      <c r="FH47" s="49">
        <v>0</v>
      </c>
      <c r="FI47" s="347">
        <v>167.92499999999745</v>
      </c>
      <c r="FJ47" s="347">
        <v>224.92499999999998</v>
      </c>
      <c r="FK47" s="49">
        <v>244.1</v>
      </c>
      <c r="FL47" s="336"/>
      <c r="FM47" s="49">
        <v>0</v>
      </c>
      <c r="FN47" s="347">
        <v>215.79999999999927</v>
      </c>
      <c r="FO47" s="347">
        <v>226.049999999997</v>
      </c>
      <c r="FP47" s="49">
        <v>129.30000000000001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62810.712500000081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632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632">
        <v>265.39999999999998</v>
      </c>
      <c r="EM48" s="336"/>
      <c r="EN48" s="347">
        <v>130.77500000000055</v>
      </c>
      <c r="EO48" s="49">
        <v>0</v>
      </c>
      <c r="EP48" s="347">
        <v>239.10000000000218</v>
      </c>
      <c r="EQ48" s="49">
        <v>530.99999999999989</v>
      </c>
      <c r="ER48" s="336"/>
      <c r="ES48" s="49">
        <v>0</v>
      </c>
      <c r="ET48" s="347">
        <v>92.750000000001819</v>
      </c>
      <c r="EU48" s="347">
        <v>46.5</v>
      </c>
      <c r="EV48" s="49">
        <v>438.5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347">
        <v>44.925000000001091</v>
      </c>
      <c r="FD48" s="347">
        <v>78</v>
      </c>
      <c r="FE48" s="347">
        <v>112.05000000000109</v>
      </c>
      <c r="FF48" s="49">
        <v>350.8</v>
      </c>
      <c r="FG48" s="336"/>
      <c r="FH48" s="49">
        <v>0</v>
      </c>
      <c r="FI48" s="347">
        <v>141.39999999999964</v>
      </c>
      <c r="FJ48" s="347">
        <v>359.4</v>
      </c>
      <c r="FK48" s="49">
        <v>414.2</v>
      </c>
      <c r="FL48" s="336"/>
      <c r="FM48" s="49">
        <v>0</v>
      </c>
      <c r="FN48" s="347">
        <v>219.84999999999854</v>
      </c>
      <c r="FO48" s="347">
        <v>247.68750000000273</v>
      </c>
      <c r="FP48" s="49">
        <v>301.5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3623</v>
      </c>
      <c r="B49" s="45">
        <f t="shared" si="1"/>
        <v>16935.3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632">
        <v>276.7</v>
      </c>
      <c r="EH49" s="336"/>
      <c r="EI49" s="49">
        <v>0</v>
      </c>
      <c r="EJ49" s="49">
        <v>0</v>
      </c>
      <c r="EK49" s="49">
        <v>0</v>
      </c>
      <c r="EL49" s="632">
        <v>471.9</v>
      </c>
      <c r="EM49" s="336"/>
      <c r="EN49" s="347">
        <v>0</v>
      </c>
      <c r="EO49" s="49">
        <v>0</v>
      </c>
      <c r="EP49" s="347">
        <v>0</v>
      </c>
      <c r="EQ49" s="49">
        <v>0</v>
      </c>
      <c r="ER49" s="336"/>
      <c r="ES49" s="49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347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49">
        <v>0</v>
      </c>
      <c r="FN49" s="347">
        <v>0</v>
      </c>
      <c r="FO49" s="347">
        <v>0</v>
      </c>
      <c r="FP49" s="49">
        <v>0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58839.812499999949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632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632">
        <v>133.4</v>
      </c>
      <c r="EM50" s="336"/>
      <c r="EN50" s="347">
        <v>40.599999999999909</v>
      </c>
      <c r="EO50" s="49">
        <v>0</v>
      </c>
      <c r="EP50" s="347">
        <v>443.47499999999945</v>
      </c>
      <c r="EQ50" s="49">
        <v>403.3</v>
      </c>
      <c r="ER50" s="336"/>
      <c r="ES50" s="49">
        <v>0</v>
      </c>
      <c r="ET50" s="347">
        <v>129.69999999999709</v>
      </c>
      <c r="EU50" s="347">
        <v>142.87499999999727</v>
      </c>
      <c r="EV50" s="49">
        <v>550.4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347">
        <v>37.5</v>
      </c>
      <c r="FD50" s="347">
        <v>79.949999999995271</v>
      </c>
      <c r="FE50" s="347">
        <v>164.70000000000164</v>
      </c>
      <c r="FF50" s="49">
        <v>234</v>
      </c>
      <c r="FG50" s="336"/>
      <c r="FH50" s="49">
        <v>0</v>
      </c>
      <c r="FI50" s="347">
        <v>82.299999999997453</v>
      </c>
      <c r="FJ50" s="347">
        <v>300.07499999999999</v>
      </c>
      <c r="FK50" s="49">
        <v>430.5</v>
      </c>
      <c r="FL50" s="336"/>
      <c r="FM50" s="49">
        <v>0</v>
      </c>
      <c r="FN50" s="347">
        <v>214.49999999999636</v>
      </c>
      <c r="FO50" s="347">
        <v>338.21250000000327</v>
      </c>
      <c r="FP50" s="49">
        <v>249.20000000000002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44398.087499999972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632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632">
        <v>61.599999999999994</v>
      </c>
      <c r="EM51" s="336"/>
      <c r="EN51" s="347">
        <v>0</v>
      </c>
      <c r="EO51" s="49">
        <v>0</v>
      </c>
      <c r="EP51" s="347">
        <v>363.15000000000327</v>
      </c>
      <c r="EQ51" s="49">
        <v>574.9</v>
      </c>
      <c r="ER51" s="336"/>
      <c r="ES51" s="49">
        <v>0</v>
      </c>
      <c r="ET51" s="347">
        <v>0</v>
      </c>
      <c r="EU51" s="347">
        <v>93.525000000000546</v>
      </c>
      <c r="EV51" s="49">
        <v>408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347">
        <v>0</v>
      </c>
      <c r="FD51" s="347">
        <v>0</v>
      </c>
      <c r="FE51" s="347">
        <v>80.55000000000382</v>
      </c>
      <c r="FF51" s="49">
        <v>159</v>
      </c>
      <c r="FG51" s="336"/>
      <c r="FH51" s="49">
        <v>0</v>
      </c>
      <c r="FI51" s="347">
        <v>0</v>
      </c>
      <c r="FJ51" s="347">
        <v>189.3</v>
      </c>
      <c r="FK51" s="49">
        <v>174.4</v>
      </c>
      <c r="FL51" s="336"/>
      <c r="FM51" s="49">
        <v>0</v>
      </c>
      <c r="FN51" s="347">
        <v>0</v>
      </c>
      <c r="FO51" s="347">
        <v>187.95000000000437</v>
      </c>
      <c r="FP51" s="49">
        <v>252.3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3624</v>
      </c>
      <c r="B52" s="45">
        <f t="shared" si="1"/>
        <v>16636.3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632">
        <v>217.8</v>
      </c>
      <c r="EH52" s="336"/>
      <c r="EI52" s="49">
        <v>0</v>
      </c>
      <c r="EJ52" s="49">
        <v>0</v>
      </c>
      <c r="EK52" s="49">
        <v>0</v>
      </c>
      <c r="EL52" s="632">
        <v>221.5</v>
      </c>
      <c r="EM52" s="336"/>
      <c r="EN52" s="347">
        <v>0</v>
      </c>
      <c r="EO52" s="49">
        <v>0</v>
      </c>
      <c r="EP52" s="347">
        <v>0</v>
      </c>
      <c r="EQ52" s="49">
        <v>0</v>
      </c>
      <c r="ER52" s="336"/>
      <c r="ES52" s="49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347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49">
        <v>0</v>
      </c>
      <c r="FN52" s="347">
        <v>0</v>
      </c>
      <c r="FO52" s="347">
        <v>0</v>
      </c>
      <c r="FP52" s="49">
        <v>0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2719</v>
      </c>
      <c r="B53" s="45">
        <f t="shared" si="1"/>
        <v>39642.262499999997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632">
        <v>416.90000000000003</v>
      </c>
      <c r="EH53" s="336"/>
      <c r="EI53" s="49">
        <v>0</v>
      </c>
      <c r="EJ53" s="49">
        <v>0</v>
      </c>
      <c r="EK53" s="49">
        <v>279.67500000000001</v>
      </c>
      <c r="EL53" s="632">
        <v>286.5</v>
      </c>
      <c r="EM53" s="336"/>
      <c r="EN53" s="347">
        <v>0</v>
      </c>
      <c r="EO53" s="49">
        <v>0</v>
      </c>
      <c r="EP53" s="347">
        <v>0</v>
      </c>
      <c r="EQ53" s="49">
        <v>305.89999999999998</v>
      </c>
      <c r="ER53" s="336"/>
      <c r="ES53" s="49">
        <v>0</v>
      </c>
      <c r="ET53" s="347">
        <v>0</v>
      </c>
      <c r="EU53" s="347">
        <v>0</v>
      </c>
      <c r="EV53" s="49">
        <v>336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347">
        <v>0</v>
      </c>
      <c r="FD53" s="347">
        <v>0</v>
      </c>
      <c r="FE53" s="347">
        <v>0</v>
      </c>
      <c r="FF53" s="49">
        <v>186.9</v>
      </c>
      <c r="FG53" s="336"/>
      <c r="FH53" s="49">
        <v>0</v>
      </c>
      <c r="FI53" s="347">
        <v>0</v>
      </c>
      <c r="FJ53" s="347">
        <v>0</v>
      </c>
      <c r="FK53" s="49">
        <v>233</v>
      </c>
      <c r="FL53" s="336"/>
      <c r="FM53" s="49">
        <v>0</v>
      </c>
      <c r="FN53" s="347">
        <v>0</v>
      </c>
      <c r="FO53" s="347">
        <v>0</v>
      </c>
      <c r="FP53" s="49">
        <v>405.80000000000007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48478.650000000038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632">
        <v>120</v>
      </c>
      <c r="EH54" s="336"/>
      <c r="EI54" s="49">
        <v>0</v>
      </c>
      <c r="EJ54" s="49">
        <v>81.949999999998909</v>
      </c>
      <c r="EK54" s="49">
        <v>115.27499999999999</v>
      </c>
      <c r="EL54" s="632">
        <v>99</v>
      </c>
      <c r="EM54" s="336"/>
      <c r="EN54" s="347">
        <v>0</v>
      </c>
      <c r="EO54" s="49">
        <v>0</v>
      </c>
      <c r="EP54" s="347">
        <v>253.79999999999836</v>
      </c>
      <c r="EQ54" s="49">
        <v>349.3</v>
      </c>
      <c r="ER54" s="336"/>
      <c r="ES54" s="49">
        <v>0</v>
      </c>
      <c r="ET54" s="347">
        <v>0</v>
      </c>
      <c r="EU54" s="347">
        <v>80.249999999997272</v>
      </c>
      <c r="EV54" s="49">
        <v>393.5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347">
        <v>0</v>
      </c>
      <c r="FD54" s="347">
        <v>0</v>
      </c>
      <c r="FE54" s="347">
        <v>10.124999999997272</v>
      </c>
      <c r="FF54" s="49">
        <v>105</v>
      </c>
      <c r="FG54" s="336"/>
      <c r="FH54" s="49">
        <v>0</v>
      </c>
      <c r="FI54" s="347">
        <v>0</v>
      </c>
      <c r="FJ54" s="347">
        <v>57.074999999999996</v>
      </c>
      <c r="FK54" s="49">
        <v>111.19999999999999</v>
      </c>
      <c r="FL54" s="336"/>
      <c r="FM54" s="49">
        <v>0</v>
      </c>
      <c r="FN54" s="347">
        <v>0</v>
      </c>
      <c r="FO54" s="347">
        <v>117.74999999999727</v>
      </c>
      <c r="FP54" s="49">
        <v>392.2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2711</v>
      </c>
      <c r="B55" s="45">
        <f t="shared" si="1"/>
        <v>36855.9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632">
        <v>11</v>
      </c>
      <c r="EH55" s="336"/>
      <c r="EI55" s="49">
        <v>0</v>
      </c>
      <c r="EJ55" s="49">
        <v>0</v>
      </c>
      <c r="EK55" s="49">
        <v>253.5</v>
      </c>
      <c r="EL55" s="632">
        <v>127.70000000000002</v>
      </c>
      <c r="EM55" s="336"/>
      <c r="EN55" s="347">
        <v>0</v>
      </c>
      <c r="EO55" s="49">
        <v>0</v>
      </c>
      <c r="EP55" s="347">
        <v>0</v>
      </c>
      <c r="EQ55" s="49">
        <v>312.60000000000002</v>
      </c>
      <c r="ER55" s="336"/>
      <c r="ES55" s="49">
        <v>0</v>
      </c>
      <c r="ET55" s="347">
        <v>0</v>
      </c>
      <c r="EU55" s="347">
        <v>0</v>
      </c>
      <c r="EV55" s="49">
        <v>517.6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347">
        <v>0</v>
      </c>
      <c r="FD55" s="347">
        <v>0</v>
      </c>
      <c r="FE55" s="347">
        <v>0</v>
      </c>
      <c r="FF55" s="49">
        <v>9.9</v>
      </c>
      <c r="FG55" s="336"/>
      <c r="FH55" s="49">
        <v>0</v>
      </c>
      <c r="FI55" s="347">
        <v>0</v>
      </c>
      <c r="FJ55" s="347">
        <v>0</v>
      </c>
      <c r="FK55" s="49">
        <v>263.10000000000002</v>
      </c>
      <c r="FL55" s="336"/>
      <c r="FM55" s="49">
        <v>0</v>
      </c>
      <c r="FN55" s="347">
        <v>0</v>
      </c>
      <c r="FO55" s="347">
        <v>0</v>
      </c>
      <c r="FP55" s="49">
        <v>469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3625</v>
      </c>
      <c r="B56" s="45">
        <f t="shared" si="1"/>
        <v>16789.350000000002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632">
        <v>198.9</v>
      </c>
      <c r="EH56" s="336"/>
      <c r="EI56" s="49">
        <v>0</v>
      </c>
      <c r="EJ56" s="49">
        <v>0</v>
      </c>
      <c r="EK56" s="49">
        <v>0</v>
      </c>
      <c r="EL56" s="632">
        <v>491.3</v>
      </c>
      <c r="EM56" s="336"/>
      <c r="EN56" s="347">
        <v>0</v>
      </c>
      <c r="EO56" s="49">
        <v>0</v>
      </c>
      <c r="EP56" s="347">
        <v>0</v>
      </c>
      <c r="EQ56" s="49">
        <v>0</v>
      </c>
      <c r="ER56" s="336"/>
      <c r="ES56" s="49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347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49">
        <v>0</v>
      </c>
      <c r="FN56" s="347">
        <v>0</v>
      </c>
      <c r="FO56" s="347">
        <v>0</v>
      </c>
      <c r="FP56" s="49">
        <v>0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46741.462499999965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632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632">
        <v>54.4</v>
      </c>
      <c r="EM57" s="336"/>
      <c r="EN57" s="347">
        <v>0</v>
      </c>
      <c r="EO57" s="49">
        <v>0</v>
      </c>
      <c r="EP57" s="347">
        <v>529.34999999999673</v>
      </c>
      <c r="EQ57" s="49">
        <v>451.70000000000005</v>
      </c>
      <c r="ER57" s="336"/>
      <c r="ES57" s="49">
        <v>0</v>
      </c>
      <c r="ET57" s="347">
        <v>0</v>
      </c>
      <c r="EU57" s="347">
        <v>260.99999999999727</v>
      </c>
      <c r="EV57" s="49">
        <v>539.79999999999995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347">
        <v>0</v>
      </c>
      <c r="FD57" s="347">
        <v>0</v>
      </c>
      <c r="FE57" s="347">
        <v>66.524999999997817</v>
      </c>
      <c r="FF57" s="49">
        <v>240</v>
      </c>
      <c r="FG57" s="336"/>
      <c r="FH57" s="49">
        <v>0</v>
      </c>
      <c r="FI57" s="347">
        <v>0</v>
      </c>
      <c r="FJ57" s="347">
        <v>228.97500000000002</v>
      </c>
      <c r="FK57" s="49">
        <v>239.7</v>
      </c>
      <c r="FL57" s="336"/>
      <c r="FM57" s="49">
        <v>0</v>
      </c>
      <c r="FN57" s="347">
        <v>0</v>
      </c>
      <c r="FO57" s="347">
        <v>255.59999999999945</v>
      </c>
      <c r="FP57" s="49">
        <v>398.90000000000003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3626</v>
      </c>
      <c r="B58" s="45">
        <f t="shared" si="1"/>
        <v>16911.650000000001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632">
        <v>181.2</v>
      </c>
      <c r="EH58" s="336"/>
      <c r="EI58" s="49">
        <v>0</v>
      </c>
      <c r="EJ58" s="49">
        <v>0</v>
      </c>
      <c r="EK58" s="49">
        <v>0</v>
      </c>
      <c r="EL58" s="632">
        <v>170.1</v>
      </c>
      <c r="EM58" s="336"/>
      <c r="EN58" s="347">
        <v>0</v>
      </c>
      <c r="EO58" s="49">
        <v>0</v>
      </c>
      <c r="EP58" s="347">
        <v>0</v>
      </c>
      <c r="EQ58" s="49">
        <v>0</v>
      </c>
      <c r="ER58" s="336"/>
      <c r="ES58" s="49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347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49">
        <v>0</v>
      </c>
      <c r="FN58" s="347">
        <v>0</v>
      </c>
      <c r="FO58" s="347">
        <v>0</v>
      </c>
      <c r="FP58" s="49">
        <v>0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2733</v>
      </c>
      <c r="B59" s="45">
        <f t="shared" si="1"/>
        <v>34848.200000000012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632">
        <v>287.8</v>
      </c>
      <c r="EH59" s="336"/>
      <c r="EI59" s="49">
        <v>0</v>
      </c>
      <c r="EJ59" s="49">
        <v>0</v>
      </c>
      <c r="EK59" s="49">
        <v>316.27500000000009</v>
      </c>
      <c r="EL59" s="632">
        <v>263</v>
      </c>
      <c r="EM59" s="336"/>
      <c r="EN59" s="347">
        <v>0</v>
      </c>
      <c r="EO59" s="49">
        <v>0</v>
      </c>
      <c r="EP59" s="347">
        <v>0</v>
      </c>
      <c r="EQ59" s="49">
        <v>923.00000000000011</v>
      </c>
      <c r="ER59" s="336"/>
      <c r="ES59" s="49">
        <v>0</v>
      </c>
      <c r="ET59" s="347">
        <v>0</v>
      </c>
      <c r="EU59" s="347">
        <v>0</v>
      </c>
      <c r="EV59" s="49">
        <v>318.40000000000003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347">
        <v>0</v>
      </c>
      <c r="FD59" s="347">
        <v>0</v>
      </c>
      <c r="FE59" s="347">
        <v>0</v>
      </c>
      <c r="FF59" s="49">
        <v>281.10000000000002</v>
      </c>
      <c r="FG59" s="336"/>
      <c r="FH59" s="49">
        <v>0</v>
      </c>
      <c r="FI59" s="347">
        <v>0</v>
      </c>
      <c r="FJ59" s="347">
        <v>0</v>
      </c>
      <c r="FK59" s="49">
        <v>340.2</v>
      </c>
      <c r="FL59" s="336"/>
      <c r="FM59" s="49">
        <v>0</v>
      </c>
      <c r="FN59" s="347">
        <v>0</v>
      </c>
      <c r="FO59" s="347">
        <v>0</v>
      </c>
      <c r="FP59" s="49">
        <v>377.20000000000005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66380.162499999948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632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632">
        <v>610.5</v>
      </c>
      <c r="EM60" s="336"/>
      <c r="EN60" s="347">
        <v>35.925000000001091</v>
      </c>
      <c r="EO60" s="49">
        <v>0</v>
      </c>
      <c r="EP60" s="347">
        <v>410.47500000000218</v>
      </c>
      <c r="EQ60" s="49">
        <v>606.40000000000009</v>
      </c>
      <c r="ER60" s="336"/>
      <c r="ES60" s="49">
        <v>0</v>
      </c>
      <c r="ET60" s="347">
        <v>113.75</v>
      </c>
      <c r="EU60" s="347">
        <v>59.625000000002728</v>
      </c>
      <c r="EV60" s="49">
        <v>130.20000000000002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347">
        <v>46.025000000000546</v>
      </c>
      <c r="FD60" s="347">
        <v>120.00000000000182</v>
      </c>
      <c r="FE60" s="347">
        <v>41.699999999998909</v>
      </c>
      <c r="FF60" s="49">
        <v>216.3</v>
      </c>
      <c r="FG60" s="336"/>
      <c r="FH60" s="49">
        <v>0</v>
      </c>
      <c r="FI60" s="347">
        <v>141.25000000000364</v>
      </c>
      <c r="FJ60" s="347">
        <v>279</v>
      </c>
      <c r="FK60" s="49">
        <v>560.9</v>
      </c>
      <c r="FL60" s="336"/>
      <c r="FM60" s="49">
        <v>0</v>
      </c>
      <c r="FN60" s="347">
        <v>259.50000000000364</v>
      </c>
      <c r="FO60" s="347">
        <v>137.09999999999673</v>
      </c>
      <c r="FP60" s="49">
        <v>204.9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2732</v>
      </c>
      <c r="B61" s="45">
        <f t="shared" si="1"/>
        <v>31947.237499999999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632">
        <v>282.2</v>
      </c>
      <c r="EH61" s="336"/>
      <c r="EI61" s="49">
        <v>0</v>
      </c>
      <c r="EJ61" s="49">
        <v>0</v>
      </c>
      <c r="EK61" s="49">
        <v>464.47499999999997</v>
      </c>
      <c r="EL61" s="632">
        <v>194.70000000000002</v>
      </c>
      <c r="EM61" s="336"/>
      <c r="EN61" s="347">
        <v>0</v>
      </c>
      <c r="EO61" s="49">
        <v>0</v>
      </c>
      <c r="EP61" s="347">
        <v>0</v>
      </c>
      <c r="EQ61" s="49">
        <v>292.10000000000002</v>
      </c>
      <c r="ER61" s="336"/>
      <c r="ES61" s="49">
        <v>0</v>
      </c>
      <c r="ET61" s="347">
        <v>0</v>
      </c>
      <c r="EU61" s="347">
        <v>0</v>
      </c>
      <c r="EV61" s="49">
        <v>61.600000000000009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347">
        <v>0</v>
      </c>
      <c r="FD61" s="347">
        <v>0</v>
      </c>
      <c r="FE61" s="347">
        <v>0</v>
      </c>
      <c r="FF61" s="49">
        <v>71.5</v>
      </c>
      <c r="FG61" s="336"/>
      <c r="FH61" s="49">
        <v>0</v>
      </c>
      <c r="FI61" s="347">
        <v>0</v>
      </c>
      <c r="FJ61" s="347">
        <v>0</v>
      </c>
      <c r="FK61" s="49">
        <v>85.8</v>
      </c>
      <c r="FL61" s="336"/>
      <c r="FM61" s="49">
        <v>0</v>
      </c>
      <c r="FN61" s="347">
        <v>0</v>
      </c>
      <c r="FO61" s="347">
        <v>0</v>
      </c>
      <c r="FP61" s="49">
        <v>272.8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58510.537500000064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632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632">
        <v>482.90000000000003</v>
      </c>
      <c r="EM62" s="336"/>
      <c r="EN62" s="347">
        <v>0</v>
      </c>
      <c r="EO62" s="49">
        <v>0</v>
      </c>
      <c r="EP62" s="347">
        <v>357.82500000000437</v>
      </c>
      <c r="EQ62" s="49">
        <v>888.5</v>
      </c>
      <c r="ER62" s="336"/>
      <c r="ES62" s="49">
        <v>0</v>
      </c>
      <c r="ET62" s="347">
        <v>124.45000000000255</v>
      </c>
      <c r="EU62" s="347">
        <v>93.75</v>
      </c>
      <c r="EV62" s="49">
        <v>461.25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347">
        <v>0</v>
      </c>
      <c r="FD62" s="347">
        <v>131.30000000000291</v>
      </c>
      <c r="FE62" s="347">
        <v>54.825000000004366</v>
      </c>
      <c r="FF62" s="49">
        <v>145.5</v>
      </c>
      <c r="FG62" s="336"/>
      <c r="FH62" s="49">
        <v>0</v>
      </c>
      <c r="FI62" s="347">
        <v>56.550000000001091</v>
      </c>
      <c r="FJ62" s="347">
        <v>208.125</v>
      </c>
      <c r="FK62" s="49">
        <v>504.2</v>
      </c>
      <c r="FL62" s="336"/>
      <c r="FM62" s="49">
        <v>0</v>
      </c>
      <c r="FN62" s="347">
        <v>220.00000000000182</v>
      </c>
      <c r="FO62" s="347">
        <v>102.60000000000218</v>
      </c>
      <c r="FP62" s="49">
        <v>218.1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3627</v>
      </c>
      <c r="B63" s="45">
        <f t="shared" si="1"/>
        <v>18318.699999999997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632">
        <v>225.2</v>
      </c>
      <c r="EH63" s="336"/>
      <c r="EI63" s="49">
        <v>0</v>
      </c>
      <c r="EJ63" s="49">
        <v>0</v>
      </c>
      <c r="EK63" s="49">
        <v>0</v>
      </c>
      <c r="EL63" s="632">
        <v>474.1</v>
      </c>
      <c r="EM63" s="336"/>
      <c r="EN63" s="347">
        <v>0</v>
      </c>
      <c r="EO63" s="49">
        <v>0</v>
      </c>
      <c r="EP63" s="347">
        <v>0</v>
      </c>
      <c r="EQ63" s="49">
        <v>0</v>
      </c>
      <c r="ER63" s="336"/>
      <c r="ES63" s="49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347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49">
        <v>0</v>
      </c>
      <c r="FN63" s="347">
        <v>0</v>
      </c>
      <c r="FO63" s="347">
        <v>0</v>
      </c>
      <c r="FP63" s="49">
        <v>0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2715</v>
      </c>
      <c r="B64" s="45">
        <f t="shared" si="1"/>
        <v>38675.8125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632">
        <v>450</v>
      </c>
      <c r="EH64" s="336"/>
      <c r="EI64" s="49">
        <v>0</v>
      </c>
      <c r="EJ64" s="49">
        <v>0</v>
      </c>
      <c r="EK64" s="49">
        <v>427.5</v>
      </c>
      <c r="EL64" s="632">
        <v>421</v>
      </c>
      <c r="EM64" s="336"/>
      <c r="EN64" s="347">
        <v>0</v>
      </c>
      <c r="EO64" s="49">
        <v>0</v>
      </c>
      <c r="EP64" s="347">
        <v>0</v>
      </c>
      <c r="EQ64" s="49">
        <v>429.8</v>
      </c>
      <c r="ER64" s="336"/>
      <c r="ES64" s="49">
        <v>0</v>
      </c>
      <c r="ET64" s="347">
        <v>0</v>
      </c>
      <c r="EU64" s="347">
        <v>0</v>
      </c>
      <c r="EV64" s="49">
        <v>411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347">
        <v>0</v>
      </c>
      <c r="FD64" s="347">
        <v>0</v>
      </c>
      <c r="FE64" s="347">
        <v>0</v>
      </c>
      <c r="FF64" s="49">
        <v>257.10000000000002</v>
      </c>
      <c r="FG64" s="336"/>
      <c r="FH64" s="49">
        <v>0</v>
      </c>
      <c r="FI64" s="347">
        <v>0</v>
      </c>
      <c r="FJ64" s="347">
        <v>0</v>
      </c>
      <c r="FK64" s="49">
        <v>366.3</v>
      </c>
      <c r="FL64" s="336"/>
      <c r="FM64" s="49">
        <v>0</v>
      </c>
      <c r="FN64" s="347">
        <v>0</v>
      </c>
      <c r="FO64" s="347">
        <v>0</v>
      </c>
      <c r="FP64" s="49">
        <v>340.70000000000005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52656.649999999994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632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632">
        <v>128.4</v>
      </c>
      <c r="EM65" s="336"/>
      <c r="EN65" s="347">
        <v>134.89999999999964</v>
      </c>
      <c r="EO65" s="49">
        <v>0</v>
      </c>
      <c r="EP65" s="347">
        <v>466.20000000000709</v>
      </c>
      <c r="EQ65" s="49">
        <v>204.5</v>
      </c>
      <c r="ER65" s="336"/>
      <c r="ES65" s="49">
        <v>0</v>
      </c>
      <c r="ET65" s="347">
        <v>82.549999999997453</v>
      </c>
      <c r="EU65" s="347">
        <v>325.57500000000164</v>
      </c>
      <c r="EV65" s="49">
        <v>271.8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347">
        <v>35</v>
      </c>
      <c r="FD65" s="347">
        <v>83.149999999995998</v>
      </c>
      <c r="FE65" s="347">
        <v>48.825000000001637</v>
      </c>
      <c r="FF65" s="49">
        <v>295.39999999999998</v>
      </c>
      <c r="FG65" s="336"/>
      <c r="FH65" s="49">
        <v>0</v>
      </c>
      <c r="FI65" s="347">
        <v>55.649999999995998</v>
      </c>
      <c r="FJ65" s="347">
        <v>318.67499999999995</v>
      </c>
      <c r="FK65" s="49">
        <v>270</v>
      </c>
      <c r="FL65" s="336"/>
      <c r="FM65" s="49">
        <v>0</v>
      </c>
      <c r="FN65" s="347">
        <v>204.05000000000109</v>
      </c>
      <c r="FO65" s="347">
        <v>201.97499999999945</v>
      </c>
      <c r="FP65" s="49">
        <v>333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65982.88749999991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632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632">
        <v>235.20000000000002</v>
      </c>
      <c r="EM66" s="336"/>
      <c r="EN66" s="347">
        <v>32.375</v>
      </c>
      <c r="EO66" s="49">
        <v>0</v>
      </c>
      <c r="EP66" s="347">
        <v>196.94999999999618</v>
      </c>
      <c r="EQ66" s="49">
        <v>617</v>
      </c>
      <c r="ER66" s="336"/>
      <c r="ES66" s="49">
        <v>0</v>
      </c>
      <c r="ET66" s="347">
        <v>187.75</v>
      </c>
      <c r="EU66" s="347">
        <v>90.974999999996726</v>
      </c>
      <c r="EV66" s="49">
        <v>477.2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347">
        <v>65.675000000000182</v>
      </c>
      <c r="FD66" s="347">
        <v>125.24999999999818</v>
      </c>
      <c r="FE66" s="347">
        <v>0</v>
      </c>
      <c r="FF66" s="49">
        <v>158</v>
      </c>
      <c r="FG66" s="336"/>
      <c r="FH66" s="49">
        <v>0</v>
      </c>
      <c r="FI66" s="347">
        <v>197.5</v>
      </c>
      <c r="FJ66" s="347">
        <v>227.625</v>
      </c>
      <c r="FK66" s="49">
        <v>395.4</v>
      </c>
      <c r="FL66" s="336"/>
      <c r="FM66" s="49">
        <v>0</v>
      </c>
      <c r="FN66" s="347">
        <v>173.20000000000073</v>
      </c>
      <c r="FO66" s="347">
        <v>196.537499999994</v>
      </c>
      <c r="FP66" s="49">
        <v>282.5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63211.762500000004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632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632">
        <v>316.60000000000002</v>
      </c>
      <c r="EM67" s="336"/>
      <c r="EN67" s="347">
        <v>57.949999999997999</v>
      </c>
      <c r="EO67" s="49">
        <v>0</v>
      </c>
      <c r="EP67" s="347">
        <v>106.34999999999945</v>
      </c>
      <c r="EQ67" s="49">
        <v>256.60000000000002</v>
      </c>
      <c r="ER67" s="336"/>
      <c r="ES67" s="49">
        <v>0</v>
      </c>
      <c r="ET67" s="347">
        <v>182.39999999999964</v>
      </c>
      <c r="EU67" s="347">
        <v>57.974999999999454</v>
      </c>
      <c r="EV67" s="49">
        <v>431.5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347">
        <v>34.999999999998181</v>
      </c>
      <c r="FD67" s="347">
        <v>74.250000000003638</v>
      </c>
      <c r="FE67" s="347">
        <v>53.625</v>
      </c>
      <c r="FF67" s="49">
        <v>97.5</v>
      </c>
      <c r="FG67" s="336"/>
      <c r="FH67" s="49">
        <v>0</v>
      </c>
      <c r="FI67" s="347">
        <v>82.05000000000291</v>
      </c>
      <c r="FJ67" s="347">
        <v>124.05000000000001</v>
      </c>
      <c r="FK67" s="49">
        <v>267</v>
      </c>
      <c r="FL67" s="336"/>
      <c r="FM67" s="49">
        <v>0</v>
      </c>
      <c r="FN67" s="347">
        <v>152.65000000000327</v>
      </c>
      <c r="FO67" s="347">
        <v>335.73749999999563</v>
      </c>
      <c r="FP67" s="49">
        <v>229.6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20822.39999999998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632">
        <v>172.8</v>
      </c>
      <c r="EH68" s="336"/>
      <c r="EI68" s="49">
        <v>0</v>
      </c>
      <c r="EJ68" s="49">
        <v>137.85000000000036</v>
      </c>
      <c r="EK68" s="49">
        <v>0</v>
      </c>
      <c r="EL68" s="632">
        <v>501.1</v>
      </c>
      <c r="EM68" s="336"/>
      <c r="EN68" s="347">
        <v>0</v>
      </c>
      <c r="EO68" s="49">
        <v>0</v>
      </c>
      <c r="EP68" s="347">
        <v>102.59999999999945</v>
      </c>
      <c r="EQ68" s="347">
        <v>0</v>
      </c>
      <c r="ER68" s="336"/>
      <c r="ES68" s="49">
        <v>0</v>
      </c>
      <c r="ET68" s="347">
        <v>0</v>
      </c>
      <c r="EU68" s="347">
        <v>63.075000000001637</v>
      </c>
      <c r="EV68" s="347">
        <v>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347">
        <v>0</v>
      </c>
      <c r="FD68" s="347">
        <v>0</v>
      </c>
      <c r="FE68" s="347">
        <v>152.69999999999891</v>
      </c>
      <c r="FF68" s="347">
        <v>0</v>
      </c>
      <c r="FG68" s="336"/>
      <c r="FH68" s="49">
        <v>0</v>
      </c>
      <c r="FI68" s="347">
        <v>0</v>
      </c>
      <c r="FJ68" s="347">
        <v>253.42499999999998</v>
      </c>
      <c r="FK68" s="49">
        <v>0</v>
      </c>
      <c r="FL68" s="336"/>
      <c r="FM68" s="49">
        <v>0</v>
      </c>
      <c r="FN68" s="347">
        <v>0</v>
      </c>
      <c r="FO68" s="347">
        <v>121.42499999999563</v>
      </c>
      <c r="FP68" s="49">
        <v>0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43289.325000000004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632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632">
        <v>49.8</v>
      </c>
      <c r="EM69" s="336"/>
      <c r="EN69" s="347">
        <v>0</v>
      </c>
      <c r="EO69" s="49">
        <v>0</v>
      </c>
      <c r="EP69" s="347">
        <v>48.749999999997272</v>
      </c>
      <c r="EQ69" s="49">
        <v>340</v>
      </c>
      <c r="ER69" s="336"/>
      <c r="ES69" s="49">
        <v>0</v>
      </c>
      <c r="ET69" s="347">
        <v>21</v>
      </c>
      <c r="EU69" s="347">
        <v>74.924999999995634</v>
      </c>
      <c r="EV69" s="49">
        <v>355.5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347">
        <v>0</v>
      </c>
      <c r="FD69" s="347">
        <v>12.149999999999636</v>
      </c>
      <c r="FE69" s="347">
        <v>55.799999999995634</v>
      </c>
      <c r="FF69" s="49">
        <v>277.8</v>
      </c>
      <c r="FG69" s="336"/>
      <c r="FH69" s="49">
        <v>0</v>
      </c>
      <c r="FI69" s="347">
        <v>102.54999999999836</v>
      </c>
      <c r="FJ69" s="347">
        <v>240.89999999999998</v>
      </c>
      <c r="FK69" s="49">
        <v>286.89999999999998</v>
      </c>
      <c r="FL69" s="336"/>
      <c r="FM69" s="49">
        <v>0</v>
      </c>
      <c r="FN69" s="347">
        <v>200.60000000000036</v>
      </c>
      <c r="FO69" s="347">
        <v>216.44999999999891</v>
      </c>
      <c r="FP69" s="49">
        <v>551.5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3628</v>
      </c>
      <c r="B70" s="45">
        <f t="shared" ref="B70:B101" si="2">SUM(D70:ZZ70)</f>
        <v>16574.800000000003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632">
        <v>181</v>
      </c>
      <c r="EH70" s="336"/>
      <c r="EI70" s="49">
        <v>0</v>
      </c>
      <c r="EJ70" s="49">
        <v>0</v>
      </c>
      <c r="EK70" s="49">
        <v>0</v>
      </c>
      <c r="EL70" s="632">
        <v>93.5</v>
      </c>
      <c r="EM70" s="336"/>
      <c r="EN70" s="347">
        <v>0</v>
      </c>
      <c r="EO70" s="49">
        <v>0</v>
      </c>
      <c r="EP70" s="347">
        <v>0</v>
      </c>
      <c r="EQ70" s="49">
        <v>0</v>
      </c>
      <c r="ER70" s="336"/>
      <c r="ES70" s="49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347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49">
        <v>0</v>
      </c>
      <c r="FN70" s="347">
        <v>0</v>
      </c>
      <c r="FO70" s="347">
        <v>0</v>
      </c>
      <c r="FP70" s="49">
        <v>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2726</v>
      </c>
      <c r="B71" s="45">
        <f t="shared" si="2"/>
        <v>39415.124999999985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632">
        <v>474.8</v>
      </c>
      <c r="EH71" s="336"/>
      <c r="EI71" s="49">
        <v>0</v>
      </c>
      <c r="EJ71" s="49">
        <v>0</v>
      </c>
      <c r="EK71" s="49">
        <v>344.25</v>
      </c>
      <c r="EL71" s="632">
        <v>257.70000000000005</v>
      </c>
      <c r="EM71" s="336"/>
      <c r="EN71" s="347">
        <v>0</v>
      </c>
      <c r="EO71" s="49">
        <v>0</v>
      </c>
      <c r="EP71" s="347">
        <v>0</v>
      </c>
      <c r="EQ71" s="49">
        <v>471.09999999999991</v>
      </c>
      <c r="ER71" s="336"/>
      <c r="ES71" s="49">
        <v>0</v>
      </c>
      <c r="ET71" s="347">
        <v>0</v>
      </c>
      <c r="EU71" s="347">
        <v>0</v>
      </c>
      <c r="EV71" s="49">
        <v>448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347">
        <v>0</v>
      </c>
      <c r="FD71" s="347">
        <v>0</v>
      </c>
      <c r="FE71" s="347">
        <v>0</v>
      </c>
      <c r="FF71" s="49">
        <v>221.9</v>
      </c>
      <c r="FG71" s="336"/>
      <c r="FH71" s="49">
        <v>0</v>
      </c>
      <c r="FI71" s="347">
        <v>0</v>
      </c>
      <c r="FJ71" s="347">
        <v>0</v>
      </c>
      <c r="FK71" s="49">
        <v>245.7</v>
      </c>
      <c r="FL71" s="336"/>
      <c r="FM71" s="49">
        <v>0</v>
      </c>
      <c r="FN71" s="347">
        <v>0</v>
      </c>
      <c r="FO71" s="347">
        <v>0</v>
      </c>
      <c r="FP71" s="49">
        <v>337.40000000000003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51481.312499999985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632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632">
        <v>255.4</v>
      </c>
      <c r="EM72" s="336"/>
      <c r="EN72" s="347">
        <v>0</v>
      </c>
      <c r="EO72" s="49">
        <v>0</v>
      </c>
      <c r="EP72" s="347">
        <v>420.15000000000327</v>
      </c>
      <c r="EQ72" s="49">
        <v>546</v>
      </c>
      <c r="ER72" s="336"/>
      <c r="ES72" s="49">
        <v>0</v>
      </c>
      <c r="ET72" s="347">
        <v>0</v>
      </c>
      <c r="EU72" s="347">
        <v>350.10000000000491</v>
      </c>
      <c r="EV72" s="49">
        <v>521.9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347">
        <v>0</v>
      </c>
      <c r="FD72" s="347">
        <v>0</v>
      </c>
      <c r="FE72" s="347">
        <v>122.92500000000382</v>
      </c>
      <c r="FF72" s="49">
        <v>187.5</v>
      </c>
      <c r="FG72" s="336"/>
      <c r="FH72" s="49">
        <v>0</v>
      </c>
      <c r="FI72" s="347">
        <v>0</v>
      </c>
      <c r="FJ72" s="347">
        <v>317.70000000000005</v>
      </c>
      <c r="FK72" s="49">
        <v>410.7</v>
      </c>
      <c r="FL72" s="336"/>
      <c r="FM72" s="49">
        <v>0</v>
      </c>
      <c r="FN72" s="347">
        <v>0</v>
      </c>
      <c r="FO72" s="347">
        <v>64.5</v>
      </c>
      <c r="FP72" s="49">
        <v>209.6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57313.175000000025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632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632">
        <v>310.7</v>
      </c>
      <c r="EM73" s="336"/>
      <c r="EN73" s="347">
        <v>0</v>
      </c>
      <c r="EO73" s="49">
        <v>0</v>
      </c>
      <c r="EP73" s="347">
        <v>154.12499999999727</v>
      </c>
      <c r="EQ73" s="49">
        <v>713.69999999999993</v>
      </c>
      <c r="ER73" s="336"/>
      <c r="ES73" s="49">
        <v>0</v>
      </c>
      <c r="ET73" s="347">
        <v>114.79999999999745</v>
      </c>
      <c r="EU73" s="347">
        <v>187.79999999999836</v>
      </c>
      <c r="EV73" s="49">
        <v>373.3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347">
        <v>0</v>
      </c>
      <c r="FD73" s="347">
        <v>127.04999999999745</v>
      </c>
      <c r="FE73" s="347">
        <v>25.19999999999618</v>
      </c>
      <c r="FF73" s="49">
        <v>219.40000000000003</v>
      </c>
      <c r="FG73" s="336"/>
      <c r="FH73" s="49">
        <v>0</v>
      </c>
      <c r="FI73" s="347">
        <v>152.29999999999745</v>
      </c>
      <c r="FJ73" s="347">
        <v>288.29999999999995</v>
      </c>
      <c r="FK73" s="49">
        <v>380.4</v>
      </c>
      <c r="FL73" s="336"/>
      <c r="FM73" s="49">
        <v>0</v>
      </c>
      <c r="FN73" s="347">
        <v>223.19999999999709</v>
      </c>
      <c r="FO73" s="347">
        <v>43.57499999999618</v>
      </c>
      <c r="FP73" s="49">
        <v>209.9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3629</v>
      </c>
      <c r="B74" s="45">
        <f t="shared" si="2"/>
        <v>15065.350000000002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632">
        <v>447.5</v>
      </c>
      <c r="EH74" s="336"/>
      <c r="EI74" s="49">
        <v>0</v>
      </c>
      <c r="EJ74" s="49">
        <v>0</v>
      </c>
      <c r="EK74" s="49">
        <v>0</v>
      </c>
      <c r="EL74" s="632">
        <v>244.2</v>
      </c>
      <c r="EM74" s="336"/>
      <c r="EN74" s="347">
        <v>0</v>
      </c>
      <c r="EO74" s="49">
        <v>0</v>
      </c>
      <c r="EP74" s="347">
        <v>0</v>
      </c>
      <c r="EQ74" s="49">
        <v>0</v>
      </c>
      <c r="ER74" s="336"/>
      <c r="ES74" s="49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347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49">
        <v>0</v>
      </c>
      <c r="FN74" s="347">
        <v>0</v>
      </c>
      <c r="FO74" s="347">
        <v>0</v>
      </c>
      <c r="FP74" s="49">
        <v>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3630</v>
      </c>
      <c r="B75" s="45">
        <f t="shared" si="2"/>
        <v>16039.449999999999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632">
        <v>231.4</v>
      </c>
      <c r="EH75" s="336"/>
      <c r="EI75" s="49">
        <v>0</v>
      </c>
      <c r="EJ75" s="49">
        <v>0</v>
      </c>
      <c r="EK75" s="49">
        <v>0</v>
      </c>
      <c r="EL75" s="632">
        <v>129.70000000000002</v>
      </c>
      <c r="EM75" s="336"/>
      <c r="EN75" s="347">
        <v>0</v>
      </c>
      <c r="EO75" s="49">
        <v>0</v>
      </c>
      <c r="EP75" s="347">
        <v>0</v>
      </c>
      <c r="EQ75" s="49">
        <v>0</v>
      </c>
      <c r="ER75" s="336"/>
      <c r="ES75" s="49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347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49">
        <v>0</v>
      </c>
      <c r="FN75" s="347">
        <v>0</v>
      </c>
      <c r="FO75" s="347">
        <v>0</v>
      </c>
      <c r="FP75" s="49">
        <v>0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60255.799999999959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632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632">
        <v>118.4</v>
      </c>
      <c r="EM76" s="336"/>
      <c r="EN76" s="347">
        <v>137.44999999999891</v>
      </c>
      <c r="EO76" s="49">
        <v>0</v>
      </c>
      <c r="EP76" s="347">
        <v>417.14999999999509</v>
      </c>
      <c r="EQ76" s="49">
        <v>341.09999999999997</v>
      </c>
      <c r="ER76" s="336"/>
      <c r="ES76" s="49">
        <v>0</v>
      </c>
      <c r="ET76" s="347">
        <v>132.50000000000364</v>
      </c>
      <c r="EU76" s="347">
        <v>215.62499999999454</v>
      </c>
      <c r="EV76" s="49">
        <v>204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347">
        <v>52.550000000000182</v>
      </c>
      <c r="FD76" s="347">
        <v>167.05000000000109</v>
      </c>
      <c r="FE76" s="347">
        <v>152.99999999999454</v>
      </c>
      <c r="FF76" s="49">
        <v>193.3</v>
      </c>
      <c r="FG76" s="336"/>
      <c r="FH76" s="49">
        <v>0</v>
      </c>
      <c r="FI76" s="347">
        <v>75.75</v>
      </c>
      <c r="FJ76" s="347">
        <v>247.125</v>
      </c>
      <c r="FK76" s="49">
        <v>326.70000000000005</v>
      </c>
      <c r="FL76" s="336"/>
      <c r="FM76" s="49">
        <v>0</v>
      </c>
      <c r="FN76" s="347">
        <v>185.75</v>
      </c>
      <c r="FO76" s="347">
        <v>149.13749999999891</v>
      </c>
      <c r="FP76" s="49">
        <v>394.30000000000007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48894.850000000013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632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632">
        <v>411.1</v>
      </c>
      <c r="EM77" s="336"/>
      <c r="EN77" s="347">
        <v>0</v>
      </c>
      <c r="EO77" s="49">
        <v>0</v>
      </c>
      <c r="EP77" s="347">
        <v>555.90000000000055</v>
      </c>
      <c r="EQ77" s="49">
        <v>242.9</v>
      </c>
      <c r="ER77" s="336"/>
      <c r="ES77" s="49">
        <v>0</v>
      </c>
      <c r="ET77" s="347">
        <v>0</v>
      </c>
      <c r="EU77" s="347">
        <v>240.37500000000273</v>
      </c>
      <c r="EV77" s="49">
        <v>506.04999999999995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347">
        <v>0</v>
      </c>
      <c r="FD77" s="347">
        <v>0</v>
      </c>
      <c r="FE77" s="347">
        <v>96.600000000002183</v>
      </c>
      <c r="FF77" s="49">
        <v>167</v>
      </c>
      <c r="FG77" s="336"/>
      <c r="FH77" s="49">
        <v>0</v>
      </c>
      <c r="FI77" s="347">
        <v>0</v>
      </c>
      <c r="FJ77" s="347">
        <v>327</v>
      </c>
      <c r="FK77" s="49">
        <v>482.7</v>
      </c>
      <c r="FL77" s="336"/>
      <c r="FM77" s="49">
        <v>0</v>
      </c>
      <c r="FN77" s="347">
        <v>0</v>
      </c>
      <c r="FO77" s="347">
        <v>145.01250000000164</v>
      </c>
      <c r="FP77" s="49">
        <v>230.3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45226.725000000035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632">
        <v>259.8</v>
      </c>
      <c r="EH78" s="336"/>
      <c r="EI78" s="49">
        <v>0</v>
      </c>
      <c r="EJ78" s="49">
        <v>169.50000000000182</v>
      </c>
      <c r="EK78" s="49">
        <v>269.625</v>
      </c>
      <c r="EL78" s="632">
        <v>132.30000000000001</v>
      </c>
      <c r="EM78" s="336"/>
      <c r="EN78" s="347">
        <v>0</v>
      </c>
      <c r="EO78" s="49">
        <v>0</v>
      </c>
      <c r="EP78" s="347">
        <v>410.32499999999891</v>
      </c>
      <c r="EQ78" s="49">
        <v>523.6</v>
      </c>
      <c r="ER78" s="336"/>
      <c r="ES78" s="49">
        <v>0</v>
      </c>
      <c r="ET78" s="347">
        <v>0</v>
      </c>
      <c r="EU78" s="347">
        <v>126.44999999999891</v>
      </c>
      <c r="EV78" s="49">
        <v>417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347">
        <v>0</v>
      </c>
      <c r="FD78" s="347">
        <v>0</v>
      </c>
      <c r="FE78" s="347">
        <v>125.09999999999945</v>
      </c>
      <c r="FF78" s="49">
        <v>295.5</v>
      </c>
      <c r="FG78" s="336"/>
      <c r="FH78" s="49">
        <v>0</v>
      </c>
      <c r="FI78" s="347">
        <v>0</v>
      </c>
      <c r="FJ78" s="347">
        <v>226.72500000000002</v>
      </c>
      <c r="FK78" s="49">
        <v>337.2</v>
      </c>
      <c r="FL78" s="336"/>
      <c r="FM78" s="49">
        <v>0</v>
      </c>
      <c r="FN78" s="347">
        <v>0</v>
      </c>
      <c r="FO78" s="347">
        <v>212.84999999999673</v>
      </c>
      <c r="FP78" s="49">
        <v>237.3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49251.450000000033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632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632">
        <v>92.5</v>
      </c>
      <c r="EM79" s="336"/>
      <c r="EN79" s="347">
        <v>120.40000000000146</v>
      </c>
      <c r="EO79" s="49">
        <v>0</v>
      </c>
      <c r="EP79" s="347">
        <v>176.99999999999727</v>
      </c>
      <c r="EQ79" s="49">
        <v>329.79999999999995</v>
      </c>
      <c r="ER79" s="336"/>
      <c r="ES79" s="49">
        <v>0</v>
      </c>
      <c r="ET79" s="347">
        <v>121.050000000002</v>
      </c>
      <c r="EU79" s="347">
        <v>86.249999999997272</v>
      </c>
      <c r="EV79" s="49">
        <v>15.399999999999999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347">
        <v>54.200000000001637</v>
      </c>
      <c r="FD79" s="347">
        <v>132.05000000000109</v>
      </c>
      <c r="FE79" s="347">
        <v>115.42500000000109</v>
      </c>
      <c r="FF79" s="49">
        <v>38.4</v>
      </c>
      <c r="FG79" s="336"/>
      <c r="FH79" s="49">
        <v>0</v>
      </c>
      <c r="FI79" s="347">
        <v>60.200000000001637</v>
      </c>
      <c r="FJ79" s="347">
        <v>286.72500000000002</v>
      </c>
      <c r="FK79" s="49">
        <v>154</v>
      </c>
      <c r="FL79" s="336"/>
      <c r="FM79" s="49">
        <v>0</v>
      </c>
      <c r="FN79" s="347">
        <v>227.05000000000109</v>
      </c>
      <c r="FO79" s="347">
        <v>135.56250000000273</v>
      </c>
      <c r="FP79" s="49">
        <v>342.90000000000003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3631</v>
      </c>
      <c r="B80" s="45">
        <f t="shared" si="2"/>
        <v>16342.599999999999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632">
        <v>178.3</v>
      </c>
      <c r="EH80" s="336"/>
      <c r="EI80" s="49">
        <v>0</v>
      </c>
      <c r="EJ80" s="49">
        <v>0</v>
      </c>
      <c r="EK80" s="49">
        <v>0</v>
      </c>
      <c r="EL80" s="632">
        <v>296.50000000000006</v>
      </c>
      <c r="EM80" s="336"/>
      <c r="EN80" s="347">
        <v>0</v>
      </c>
      <c r="EO80" s="49">
        <v>0</v>
      </c>
      <c r="EP80" s="347">
        <v>0</v>
      </c>
      <c r="EQ80" s="49">
        <v>0</v>
      </c>
      <c r="ER80" s="336"/>
      <c r="ES80" s="49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347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49">
        <v>0</v>
      </c>
      <c r="FN80" s="347">
        <v>0</v>
      </c>
      <c r="FO80" s="347">
        <v>0</v>
      </c>
      <c r="FP80" s="49">
        <v>0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53246.487500000054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632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632">
        <v>75</v>
      </c>
      <c r="EM81" s="336"/>
      <c r="EN81" s="347">
        <v>66.049999999998363</v>
      </c>
      <c r="EO81" s="49">
        <v>0</v>
      </c>
      <c r="EP81" s="347">
        <v>198.59999999999945</v>
      </c>
      <c r="EQ81" s="49">
        <v>166</v>
      </c>
      <c r="ER81" s="336"/>
      <c r="ES81" s="49">
        <v>0</v>
      </c>
      <c r="ET81" s="347">
        <v>84.849999999998545</v>
      </c>
      <c r="EU81" s="347">
        <v>84.899999999997817</v>
      </c>
      <c r="EV81" s="49">
        <v>140.9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347">
        <v>37.049999999998363</v>
      </c>
      <c r="FD81" s="347">
        <v>101.99999999999818</v>
      </c>
      <c r="FE81" s="347">
        <v>223.875</v>
      </c>
      <c r="FF81" s="49">
        <v>359.8</v>
      </c>
      <c r="FG81" s="336"/>
      <c r="FH81" s="49">
        <v>0</v>
      </c>
      <c r="FI81" s="347">
        <v>95.549999999999272</v>
      </c>
      <c r="FJ81" s="347">
        <v>105.75</v>
      </c>
      <c r="FK81" s="49">
        <v>420.3</v>
      </c>
      <c r="FL81" s="336"/>
      <c r="FM81" s="49">
        <v>0</v>
      </c>
      <c r="FN81" s="347">
        <v>204.25</v>
      </c>
      <c r="FO81" s="347">
        <v>231.74999999999727</v>
      </c>
      <c r="FP81" s="49">
        <v>403.4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64493.500000000058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632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632">
        <v>246.50000000000003</v>
      </c>
      <c r="EM82" s="336"/>
      <c r="EN82" s="347">
        <v>75.399999999999636</v>
      </c>
      <c r="EO82" s="49">
        <v>0</v>
      </c>
      <c r="EP82" s="347">
        <v>280.79999999999836</v>
      </c>
      <c r="EQ82" s="49">
        <v>563.6</v>
      </c>
      <c r="ER82" s="336"/>
      <c r="ES82" s="49">
        <v>0</v>
      </c>
      <c r="ET82" s="347">
        <v>134.04999999999927</v>
      </c>
      <c r="EU82" s="347">
        <v>50.250000000005457</v>
      </c>
      <c r="EV82" s="49">
        <v>676.90000000000009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347">
        <v>106.85000000000036</v>
      </c>
      <c r="FD82" s="347">
        <v>124.55000000000291</v>
      </c>
      <c r="FE82" s="347">
        <v>212.32499999999891</v>
      </c>
      <c r="FF82" s="49">
        <v>357.2</v>
      </c>
      <c r="FG82" s="336"/>
      <c r="FH82" s="49">
        <v>0</v>
      </c>
      <c r="FI82" s="347">
        <v>147.600000000004</v>
      </c>
      <c r="FJ82" s="347">
        <v>121.125</v>
      </c>
      <c r="FK82" s="49">
        <v>473.6</v>
      </c>
      <c r="FL82" s="336"/>
      <c r="FM82" s="49">
        <v>0</v>
      </c>
      <c r="FN82" s="347">
        <v>301.00000000000182</v>
      </c>
      <c r="FO82" s="347">
        <v>229.87499999999727</v>
      </c>
      <c r="FP82" s="49">
        <v>255.50000000000003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2712</v>
      </c>
      <c r="B83" s="45">
        <f t="shared" si="2"/>
        <v>40517.412500000006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632">
        <v>213.8</v>
      </c>
      <c r="EH83" s="336"/>
      <c r="EI83" s="49">
        <v>0</v>
      </c>
      <c r="EJ83" s="49">
        <v>0</v>
      </c>
      <c r="EK83" s="49">
        <v>309.14999999999998</v>
      </c>
      <c r="EL83" s="632">
        <v>74.100000000000009</v>
      </c>
      <c r="EM83" s="336"/>
      <c r="EN83" s="347">
        <v>0</v>
      </c>
      <c r="EO83" s="49">
        <v>0</v>
      </c>
      <c r="EP83" s="347">
        <v>0</v>
      </c>
      <c r="EQ83" s="49">
        <v>192.4</v>
      </c>
      <c r="ER83" s="336"/>
      <c r="ES83" s="49">
        <v>0</v>
      </c>
      <c r="ET83" s="347">
        <v>0</v>
      </c>
      <c r="EU83" s="347">
        <v>0</v>
      </c>
      <c r="EV83" s="49">
        <v>439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347">
        <v>0</v>
      </c>
      <c r="FD83" s="347">
        <v>0</v>
      </c>
      <c r="FE83" s="347">
        <v>0</v>
      </c>
      <c r="FF83" s="49">
        <v>290.39999999999998</v>
      </c>
      <c r="FG83" s="336"/>
      <c r="FH83" s="49">
        <v>0</v>
      </c>
      <c r="FI83" s="347">
        <v>0</v>
      </c>
      <c r="FJ83" s="347">
        <v>0</v>
      </c>
      <c r="FK83" s="49">
        <v>252.6</v>
      </c>
      <c r="FL83" s="336"/>
      <c r="FM83" s="49">
        <v>0</v>
      </c>
      <c r="FN83" s="347">
        <v>0</v>
      </c>
      <c r="FO83" s="347">
        <v>0</v>
      </c>
      <c r="FP83" s="49">
        <v>310.8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59318.537500000013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632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632">
        <v>121.3</v>
      </c>
      <c r="EM84" s="336"/>
      <c r="EN84" s="347">
        <v>75.599999999999454</v>
      </c>
      <c r="EO84" s="49">
        <v>0</v>
      </c>
      <c r="EP84" s="347">
        <v>297.15000000000327</v>
      </c>
      <c r="EQ84" s="49">
        <v>277.5</v>
      </c>
      <c r="ER84" s="336"/>
      <c r="ES84" s="49">
        <v>0</v>
      </c>
      <c r="ET84" s="347">
        <v>166.50000000000182</v>
      </c>
      <c r="EU84" s="347">
        <v>200.47499999999945</v>
      </c>
      <c r="EV84" s="49">
        <v>190.6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347">
        <v>35</v>
      </c>
      <c r="FD84" s="347">
        <v>122.50000000000182</v>
      </c>
      <c r="FE84" s="347">
        <v>132.90000000000327</v>
      </c>
      <c r="FF84" s="49">
        <v>227.3</v>
      </c>
      <c r="FG84" s="336"/>
      <c r="FH84" s="49">
        <v>0</v>
      </c>
      <c r="FI84" s="347">
        <v>91.200000000000728</v>
      </c>
      <c r="FJ84" s="347">
        <v>246.14999999999998</v>
      </c>
      <c r="FK84" s="49">
        <v>516.1</v>
      </c>
      <c r="FL84" s="336"/>
      <c r="FM84" s="49">
        <v>0</v>
      </c>
      <c r="FN84" s="347">
        <v>154.15000000000327</v>
      </c>
      <c r="FO84" s="347">
        <v>123.56250000000273</v>
      </c>
      <c r="FP84" s="49">
        <v>368.8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54969.062499999956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632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632">
        <v>211.49999999999997</v>
      </c>
      <c r="EM85" s="336"/>
      <c r="EN85" s="347">
        <v>120.62499999999909</v>
      </c>
      <c r="EO85" s="49">
        <v>0</v>
      </c>
      <c r="EP85" s="347">
        <v>424.724999999994</v>
      </c>
      <c r="EQ85" s="49">
        <v>284.7</v>
      </c>
      <c r="ER85" s="336"/>
      <c r="ES85" s="49">
        <v>0</v>
      </c>
      <c r="ET85" s="347">
        <v>93.649999999997817</v>
      </c>
      <c r="EU85" s="347">
        <v>180.599999999994</v>
      </c>
      <c r="EV85" s="49">
        <v>316.7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347">
        <v>55.949999999999818</v>
      </c>
      <c r="FD85" s="347">
        <v>82.549999999997453</v>
      </c>
      <c r="FE85" s="347">
        <v>53.099999999991269</v>
      </c>
      <c r="FF85" s="49">
        <v>241.5</v>
      </c>
      <c r="FG85" s="336"/>
      <c r="FH85" s="49">
        <v>0</v>
      </c>
      <c r="FI85" s="347">
        <v>162.79999999999745</v>
      </c>
      <c r="FJ85" s="347">
        <v>224.625</v>
      </c>
      <c r="FK85" s="49">
        <v>224.3</v>
      </c>
      <c r="FL85" s="336"/>
      <c r="FM85" s="49">
        <v>0</v>
      </c>
      <c r="FN85" s="347">
        <v>168.54999999999745</v>
      </c>
      <c r="FO85" s="347">
        <v>33.299999999992906</v>
      </c>
      <c r="FP85" s="49">
        <v>232.20000000000005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2713</v>
      </c>
      <c r="B86" s="45">
        <f t="shared" si="2"/>
        <v>37576.212499999994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632">
        <v>514.70000000000005</v>
      </c>
      <c r="EH86" s="336"/>
      <c r="EI86" s="49">
        <v>0</v>
      </c>
      <c r="EJ86" s="49">
        <v>0</v>
      </c>
      <c r="EK86" s="49">
        <v>435.30000000000007</v>
      </c>
      <c r="EL86" s="632">
        <v>351.10000000000008</v>
      </c>
      <c r="EM86" s="336"/>
      <c r="EN86" s="347">
        <v>0</v>
      </c>
      <c r="EO86" s="49">
        <v>0</v>
      </c>
      <c r="EP86" s="347">
        <v>0</v>
      </c>
      <c r="EQ86" s="49">
        <v>343.8</v>
      </c>
      <c r="ER86" s="336"/>
      <c r="ES86" s="49">
        <v>0</v>
      </c>
      <c r="ET86" s="347">
        <v>0</v>
      </c>
      <c r="EU86" s="347">
        <v>0</v>
      </c>
      <c r="EV86" s="49">
        <v>326.8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347">
        <v>0</v>
      </c>
      <c r="FD86" s="347">
        <v>0</v>
      </c>
      <c r="FE86" s="347">
        <v>0</v>
      </c>
      <c r="FF86" s="49">
        <v>123.4</v>
      </c>
      <c r="FG86" s="336"/>
      <c r="FH86" s="49">
        <v>0</v>
      </c>
      <c r="FI86" s="347">
        <v>0</v>
      </c>
      <c r="FJ86" s="347">
        <v>0</v>
      </c>
      <c r="FK86" s="49">
        <v>384.3</v>
      </c>
      <c r="FL86" s="336"/>
      <c r="FM86" s="49">
        <v>0</v>
      </c>
      <c r="FN86" s="347">
        <v>0</v>
      </c>
      <c r="FO86" s="347">
        <v>0</v>
      </c>
      <c r="FP86" s="49">
        <v>276.70000000000005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3632</v>
      </c>
      <c r="B87" s="45">
        <f t="shared" si="2"/>
        <v>16693.850000000002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632">
        <v>357.8</v>
      </c>
      <c r="EH87" s="336"/>
      <c r="EI87" s="49">
        <v>0</v>
      </c>
      <c r="EJ87" s="49">
        <v>0</v>
      </c>
      <c r="EK87" s="49">
        <v>0</v>
      </c>
      <c r="EL87" s="632">
        <v>334.3</v>
      </c>
      <c r="EM87" s="336"/>
      <c r="EN87" s="347">
        <v>0</v>
      </c>
      <c r="EO87" s="49">
        <v>0</v>
      </c>
      <c r="EP87" s="347">
        <v>0</v>
      </c>
      <c r="EQ87" s="49">
        <v>0</v>
      </c>
      <c r="ER87" s="336"/>
      <c r="ES87" s="49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347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49">
        <v>0</v>
      </c>
      <c r="FN87" s="347">
        <v>0</v>
      </c>
      <c r="FO87" s="347">
        <v>0</v>
      </c>
      <c r="FP87" s="49">
        <v>0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3633</v>
      </c>
      <c r="B88" s="45">
        <f t="shared" si="2"/>
        <v>18840.050000000003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632">
        <v>282.60000000000002</v>
      </c>
      <c r="EH88" s="336"/>
      <c r="EI88" s="49">
        <v>0</v>
      </c>
      <c r="EJ88" s="49">
        <v>0</v>
      </c>
      <c r="EK88" s="49">
        <v>0</v>
      </c>
      <c r="EL88" s="632">
        <v>359.9</v>
      </c>
      <c r="EM88" s="336"/>
      <c r="EN88" s="347">
        <v>0</v>
      </c>
      <c r="EO88" s="49">
        <v>0</v>
      </c>
      <c r="EP88" s="347">
        <v>0</v>
      </c>
      <c r="EQ88" s="49">
        <v>0</v>
      </c>
      <c r="ER88" s="336"/>
      <c r="ES88" s="49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347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49">
        <v>0</v>
      </c>
      <c r="FN88" s="347">
        <v>0</v>
      </c>
      <c r="FO88" s="347">
        <v>0</v>
      </c>
      <c r="FP88" s="49">
        <v>0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44221.837500000023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632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632">
        <v>314.5</v>
      </c>
      <c r="EM89" s="336"/>
      <c r="EN89" s="347">
        <v>0</v>
      </c>
      <c r="EO89" s="49">
        <v>0</v>
      </c>
      <c r="EP89" s="347">
        <v>213</v>
      </c>
      <c r="EQ89" s="49">
        <v>356.40000000000003</v>
      </c>
      <c r="ER89" s="336"/>
      <c r="ES89" s="49">
        <v>0</v>
      </c>
      <c r="ET89" s="347">
        <v>0</v>
      </c>
      <c r="EU89" s="347">
        <v>269.84999999999945</v>
      </c>
      <c r="EV89" s="49">
        <v>247.9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347">
        <v>0</v>
      </c>
      <c r="FD89" s="347">
        <v>0</v>
      </c>
      <c r="FE89" s="347">
        <v>168.75</v>
      </c>
      <c r="FF89" s="49">
        <v>204</v>
      </c>
      <c r="FG89" s="336"/>
      <c r="FH89" s="49">
        <v>0</v>
      </c>
      <c r="FI89" s="347">
        <v>0</v>
      </c>
      <c r="FJ89" s="347">
        <v>315.07500000000005</v>
      </c>
      <c r="FK89" s="49">
        <v>256.10000000000002</v>
      </c>
      <c r="FL89" s="336"/>
      <c r="FM89" s="49">
        <v>0</v>
      </c>
      <c r="FN89" s="347">
        <v>0</v>
      </c>
      <c r="FO89" s="347">
        <v>314.17499999999836</v>
      </c>
      <c r="FP89" s="49">
        <v>400.5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64247.262500000084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632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632">
        <v>187.10000000000002</v>
      </c>
      <c r="EM90" s="336"/>
      <c r="EN90" s="347">
        <v>90.475000000003092</v>
      </c>
      <c r="EO90" s="49">
        <v>0</v>
      </c>
      <c r="EP90" s="347">
        <v>206.02499999999782</v>
      </c>
      <c r="EQ90" s="49">
        <v>261.90000000000003</v>
      </c>
      <c r="ER90" s="336"/>
      <c r="ES90" s="49">
        <v>0</v>
      </c>
      <c r="ET90" s="347">
        <v>152.50000000000182</v>
      </c>
      <c r="EU90" s="347">
        <v>66.675000000001091</v>
      </c>
      <c r="EV90" s="49">
        <v>327.60000000000002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347">
        <v>103.42500000000291</v>
      </c>
      <c r="FD90" s="347">
        <v>120.80000000000291</v>
      </c>
      <c r="FE90" s="347">
        <v>20.474999999996726</v>
      </c>
      <c r="FF90" s="49">
        <v>182.5</v>
      </c>
      <c r="FG90" s="336"/>
      <c r="FH90" s="49">
        <v>0</v>
      </c>
      <c r="FI90" s="347">
        <v>56.750000000003638</v>
      </c>
      <c r="FJ90" s="347">
        <v>176.625</v>
      </c>
      <c r="FK90" s="49">
        <v>605.29999999999995</v>
      </c>
      <c r="FL90" s="336"/>
      <c r="FM90" s="49">
        <v>0</v>
      </c>
      <c r="FN90" s="347">
        <v>224.25000000000182</v>
      </c>
      <c r="FO90" s="347">
        <v>337.57499999999345</v>
      </c>
      <c r="FP90" s="49">
        <v>293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61083.124999999891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632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632">
        <v>477.40000000000003</v>
      </c>
      <c r="EM91" s="336"/>
      <c r="EN91" s="347">
        <v>54.699999999999818</v>
      </c>
      <c r="EO91" s="49">
        <v>0</v>
      </c>
      <c r="EP91" s="347">
        <v>179.47499999999945</v>
      </c>
      <c r="EQ91" s="49">
        <v>353.4</v>
      </c>
      <c r="ER91" s="336"/>
      <c r="ES91" s="49">
        <v>0</v>
      </c>
      <c r="ET91" s="347">
        <v>125.99999999999454</v>
      </c>
      <c r="EU91" s="347">
        <v>174.30000000000382</v>
      </c>
      <c r="EV91" s="49">
        <v>216.7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347">
        <v>38.600000000000364</v>
      </c>
      <c r="FD91" s="347">
        <v>104.99999999999818</v>
      </c>
      <c r="FE91" s="347">
        <v>39</v>
      </c>
      <c r="FF91" s="49">
        <v>229.5</v>
      </c>
      <c r="FG91" s="336"/>
      <c r="FH91" s="49">
        <v>0</v>
      </c>
      <c r="FI91" s="347">
        <v>97.499999999998181</v>
      </c>
      <c r="FJ91" s="347">
        <v>210.375</v>
      </c>
      <c r="FK91" s="49">
        <v>271</v>
      </c>
      <c r="FL91" s="336"/>
      <c r="FM91" s="49">
        <v>0</v>
      </c>
      <c r="FN91" s="347">
        <v>150</v>
      </c>
      <c r="FO91" s="347">
        <v>111.82500000000164</v>
      </c>
      <c r="FP91" s="49">
        <v>465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2708</v>
      </c>
      <c r="B92" s="45">
        <f t="shared" si="2"/>
        <v>38692.775000000009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632">
        <v>157.9</v>
      </c>
      <c r="EH92" s="336"/>
      <c r="EI92" s="49">
        <v>0</v>
      </c>
      <c r="EJ92" s="49">
        <v>0</v>
      </c>
      <c r="EK92" s="49">
        <v>423.37500000000011</v>
      </c>
      <c r="EL92" s="632">
        <v>242.70000000000002</v>
      </c>
      <c r="EM92" s="336"/>
      <c r="EN92" s="347">
        <v>0</v>
      </c>
      <c r="EO92" s="49">
        <v>0</v>
      </c>
      <c r="EP92" s="347">
        <v>0</v>
      </c>
      <c r="EQ92" s="49">
        <v>474.29999999999995</v>
      </c>
      <c r="ER92" s="336"/>
      <c r="ES92" s="49">
        <v>0</v>
      </c>
      <c r="ET92" s="347">
        <v>0</v>
      </c>
      <c r="EU92" s="347">
        <v>0</v>
      </c>
      <c r="EV92" s="49">
        <v>200.6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347">
        <v>0</v>
      </c>
      <c r="FD92" s="347">
        <v>0</v>
      </c>
      <c r="FE92" s="347">
        <v>0</v>
      </c>
      <c r="FF92" s="49">
        <v>153.60000000000002</v>
      </c>
      <c r="FG92" s="336"/>
      <c r="FH92" s="49">
        <v>0</v>
      </c>
      <c r="FI92" s="347">
        <v>0</v>
      </c>
      <c r="FJ92" s="347">
        <v>0</v>
      </c>
      <c r="FK92" s="49">
        <v>259.79999999999995</v>
      </c>
      <c r="FL92" s="336"/>
      <c r="FM92" s="49">
        <v>0</v>
      </c>
      <c r="FN92" s="347">
        <v>0</v>
      </c>
      <c r="FO92" s="347">
        <v>0</v>
      </c>
      <c r="FP92" s="49">
        <v>261.39999999999998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2734</v>
      </c>
      <c r="B93" s="45">
        <f t="shared" si="2"/>
        <v>34715.974999999999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632">
        <v>172</v>
      </c>
      <c r="EH93" s="336"/>
      <c r="EI93" s="49">
        <v>0</v>
      </c>
      <c r="EJ93" s="49">
        <v>0</v>
      </c>
      <c r="EK93" s="49">
        <v>361.125</v>
      </c>
      <c r="EL93" s="632">
        <v>291.10000000000008</v>
      </c>
      <c r="EM93" s="336"/>
      <c r="EN93" s="347">
        <v>0</v>
      </c>
      <c r="EO93" s="49">
        <v>0</v>
      </c>
      <c r="EP93" s="347">
        <v>0</v>
      </c>
      <c r="EQ93" s="49">
        <v>557.6</v>
      </c>
      <c r="ER93" s="336"/>
      <c r="ES93" s="49">
        <v>0</v>
      </c>
      <c r="ET93" s="347">
        <v>0</v>
      </c>
      <c r="EU93" s="347">
        <v>0</v>
      </c>
      <c r="EV93" s="49">
        <v>508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347">
        <v>0</v>
      </c>
      <c r="FD93" s="347">
        <v>0</v>
      </c>
      <c r="FE93" s="347">
        <v>0</v>
      </c>
      <c r="FF93" s="49">
        <v>182.8</v>
      </c>
      <c r="FG93" s="336"/>
      <c r="FH93" s="49">
        <v>0</v>
      </c>
      <c r="FI93" s="347">
        <v>0</v>
      </c>
      <c r="FJ93" s="347">
        <v>0</v>
      </c>
      <c r="FK93" s="49">
        <v>549.5</v>
      </c>
      <c r="FL93" s="336"/>
      <c r="FM93" s="49">
        <v>0</v>
      </c>
      <c r="FN93" s="347">
        <v>0</v>
      </c>
      <c r="FO93" s="347">
        <v>0</v>
      </c>
      <c r="FP93" s="49">
        <v>194.60000000000002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3634</v>
      </c>
      <c r="B94" s="45">
        <f t="shared" si="2"/>
        <v>14638.800000000003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632">
        <v>132</v>
      </c>
      <c r="EH94" s="336"/>
      <c r="EI94" s="49">
        <v>0</v>
      </c>
      <c r="EJ94" s="49">
        <v>0</v>
      </c>
      <c r="EK94" s="49">
        <v>0</v>
      </c>
      <c r="EL94" s="632">
        <v>150</v>
      </c>
      <c r="EM94" s="336"/>
      <c r="EN94" s="347">
        <v>0</v>
      </c>
      <c r="EO94" s="49">
        <v>0</v>
      </c>
      <c r="EP94" s="347">
        <v>0</v>
      </c>
      <c r="EQ94" s="49">
        <v>0</v>
      </c>
      <c r="ER94" s="336"/>
      <c r="ES94" s="49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347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49">
        <v>0</v>
      </c>
      <c r="FN94" s="347">
        <v>0</v>
      </c>
      <c r="FO94" s="347">
        <v>0</v>
      </c>
      <c r="FP94" s="49">
        <v>0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3635</v>
      </c>
      <c r="B95" s="45">
        <f t="shared" si="2"/>
        <v>13184.5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632">
        <v>118.9</v>
      </c>
      <c r="EH95" s="336"/>
      <c r="EI95" s="49">
        <v>0</v>
      </c>
      <c r="EJ95" s="49">
        <v>0</v>
      </c>
      <c r="EK95" s="49">
        <v>0</v>
      </c>
      <c r="EL95" s="632">
        <v>123.79999999999998</v>
      </c>
      <c r="EM95" s="336"/>
      <c r="EN95" s="347">
        <v>0</v>
      </c>
      <c r="EO95" s="49">
        <v>0</v>
      </c>
      <c r="EP95" s="347">
        <v>0</v>
      </c>
      <c r="EQ95" s="49">
        <v>0</v>
      </c>
      <c r="ER95" s="336"/>
      <c r="ES95" s="49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347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49">
        <v>0</v>
      </c>
      <c r="FN95" s="347">
        <v>0</v>
      </c>
      <c r="FO95" s="347">
        <v>0</v>
      </c>
      <c r="FP95" s="49">
        <v>0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66766.537499999933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632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632">
        <v>448.90000000000003</v>
      </c>
      <c r="EM96" s="336"/>
      <c r="EN96" s="347">
        <v>61.125000000000909</v>
      </c>
      <c r="EO96" s="49">
        <v>0</v>
      </c>
      <c r="EP96" s="347">
        <v>226.80000000000109</v>
      </c>
      <c r="EQ96" s="49">
        <v>590.79999999999995</v>
      </c>
      <c r="ER96" s="336"/>
      <c r="ES96" s="49">
        <v>0</v>
      </c>
      <c r="ET96" s="347">
        <v>137.95000000000073</v>
      </c>
      <c r="EU96" s="347">
        <v>0</v>
      </c>
      <c r="EV96" s="49">
        <v>375.70000000000005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347">
        <v>37.5</v>
      </c>
      <c r="FD96" s="347">
        <v>114.35000000000218</v>
      </c>
      <c r="FE96" s="347">
        <v>118.12500000000546</v>
      </c>
      <c r="FF96" s="49">
        <v>180.7</v>
      </c>
      <c r="FG96" s="336"/>
      <c r="FH96" s="49">
        <v>0</v>
      </c>
      <c r="FI96" s="347">
        <v>213.30000000000291</v>
      </c>
      <c r="FJ96" s="347">
        <v>128.55000000000001</v>
      </c>
      <c r="FK96" s="49">
        <v>404.6</v>
      </c>
      <c r="FL96" s="336"/>
      <c r="FM96" s="49">
        <v>0</v>
      </c>
      <c r="FN96" s="347">
        <v>261.80000000000291</v>
      </c>
      <c r="FO96" s="347">
        <v>175.76250000000164</v>
      </c>
      <c r="FP96" s="49">
        <v>201.8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48507.462500000009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632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632">
        <v>149.00000000000003</v>
      </c>
      <c r="EM97" s="336"/>
      <c r="EN97" s="347">
        <v>0</v>
      </c>
      <c r="EO97" s="49">
        <v>0</v>
      </c>
      <c r="EP97" s="347">
        <v>394.42500000000655</v>
      </c>
      <c r="EQ97" s="49">
        <v>558.04999999999995</v>
      </c>
      <c r="ER97" s="336"/>
      <c r="ES97" s="49">
        <v>0</v>
      </c>
      <c r="ET97" s="347">
        <v>0</v>
      </c>
      <c r="EU97" s="347">
        <v>288.52500000000055</v>
      </c>
      <c r="EV97" s="49">
        <v>367.5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347">
        <v>0</v>
      </c>
      <c r="FD97" s="347">
        <v>0</v>
      </c>
      <c r="FE97" s="347">
        <v>93.67500000000382</v>
      </c>
      <c r="FF97" s="49">
        <v>409.65000000000003</v>
      </c>
      <c r="FG97" s="336"/>
      <c r="FH97" s="49">
        <v>0</v>
      </c>
      <c r="FI97" s="347">
        <v>0</v>
      </c>
      <c r="FJ97" s="347">
        <v>206.54999999999998</v>
      </c>
      <c r="FK97" s="49">
        <v>239.39999999999998</v>
      </c>
      <c r="FL97" s="336"/>
      <c r="FM97" s="49">
        <v>0</v>
      </c>
      <c r="FN97" s="347">
        <v>0</v>
      </c>
      <c r="FO97" s="347">
        <v>123.93750000000546</v>
      </c>
      <c r="FP97" s="49">
        <v>366.45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57517.637499999968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632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632">
        <v>334.80000000000007</v>
      </c>
      <c r="EM98" s="336"/>
      <c r="EN98" s="347">
        <v>62.075000000001637</v>
      </c>
      <c r="EO98" s="49">
        <v>0</v>
      </c>
      <c r="EP98" s="347">
        <v>151.275000000006</v>
      </c>
      <c r="EQ98" s="49">
        <v>201.5</v>
      </c>
      <c r="ER98" s="336"/>
      <c r="ES98" s="49">
        <v>0</v>
      </c>
      <c r="ET98" s="347">
        <v>133.45000000000255</v>
      </c>
      <c r="EU98" s="347">
        <v>39.900000000006003</v>
      </c>
      <c r="EV98" s="49">
        <v>234.1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347">
        <v>52.875000000001819</v>
      </c>
      <c r="FD98" s="347">
        <v>84.000000000001819</v>
      </c>
      <c r="FE98" s="347">
        <v>63.075000000004366</v>
      </c>
      <c r="FF98" s="49">
        <v>10.799999999999999</v>
      </c>
      <c r="FG98" s="336"/>
      <c r="FH98" s="49">
        <v>0</v>
      </c>
      <c r="FI98" s="347">
        <v>122.80000000000109</v>
      </c>
      <c r="FJ98" s="347">
        <v>162.60000000000002</v>
      </c>
      <c r="FK98" s="49">
        <v>377.1</v>
      </c>
      <c r="FL98" s="336"/>
      <c r="FM98" s="49">
        <v>0</v>
      </c>
      <c r="FN98" s="347">
        <v>235.25000000000364</v>
      </c>
      <c r="FO98" s="347">
        <v>278.58750000000327</v>
      </c>
      <c r="FP98" s="49">
        <v>595.59999999999991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2723</v>
      </c>
      <c r="B99" s="45">
        <f t="shared" si="2"/>
        <v>41371.075000000012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632">
        <v>128.6</v>
      </c>
      <c r="EH99" s="336"/>
      <c r="EI99" s="49">
        <v>0</v>
      </c>
      <c r="EJ99" s="49">
        <v>0</v>
      </c>
      <c r="EK99" s="49">
        <v>362.32500000000005</v>
      </c>
      <c r="EL99" s="632">
        <v>370.5</v>
      </c>
      <c r="EM99" s="336"/>
      <c r="EN99" s="347">
        <v>0</v>
      </c>
      <c r="EO99" s="49">
        <v>0</v>
      </c>
      <c r="EP99" s="347">
        <v>0</v>
      </c>
      <c r="EQ99" s="49">
        <v>253.4</v>
      </c>
      <c r="ER99" s="336"/>
      <c r="ES99" s="49">
        <v>0</v>
      </c>
      <c r="ET99" s="347">
        <v>0</v>
      </c>
      <c r="EU99" s="347">
        <v>0</v>
      </c>
      <c r="EV99" s="49">
        <v>307.3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347">
        <v>0</v>
      </c>
      <c r="FD99" s="347">
        <v>0</v>
      </c>
      <c r="FE99" s="347">
        <v>0</v>
      </c>
      <c r="FF99" s="49">
        <v>423</v>
      </c>
      <c r="FG99" s="336"/>
      <c r="FH99" s="49">
        <v>0</v>
      </c>
      <c r="FI99" s="347">
        <v>0</v>
      </c>
      <c r="FJ99" s="347">
        <v>0</v>
      </c>
      <c r="FK99" s="49">
        <v>572.20000000000005</v>
      </c>
      <c r="FL99" s="336"/>
      <c r="FM99" s="49">
        <v>0</v>
      </c>
      <c r="FN99" s="347">
        <v>0</v>
      </c>
      <c r="FO99" s="347">
        <v>0</v>
      </c>
      <c r="FP99" s="49">
        <v>421.1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65461.862500000003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632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632">
        <v>108.5</v>
      </c>
      <c r="EM100" s="336"/>
      <c r="EN100" s="347">
        <v>21.425000000000182</v>
      </c>
      <c r="EO100" s="49">
        <v>0</v>
      </c>
      <c r="EP100" s="347">
        <v>429.224999999994</v>
      </c>
      <c r="EQ100" s="49">
        <v>143.9</v>
      </c>
      <c r="ER100" s="336"/>
      <c r="ES100" s="49">
        <v>0</v>
      </c>
      <c r="ET100" s="347">
        <v>74.650000000001455</v>
      </c>
      <c r="EU100" s="347">
        <v>112.27499999999509</v>
      </c>
      <c r="EV100" s="49">
        <v>371.5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347">
        <v>35.000000000000909</v>
      </c>
      <c r="FD100" s="347">
        <v>82.650000000001455</v>
      </c>
      <c r="FE100" s="347">
        <v>84.449999999993452</v>
      </c>
      <c r="FF100" s="49">
        <v>175.5</v>
      </c>
      <c r="FG100" s="336"/>
      <c r="FH100" s="49">
        <v>0</v>
      </c>
      <c r="FI100" s="347">
        <v>82.300000000001091</v>
      </c>
      <c r="FJ100" s="347">
        <v>325.5</v>
      </c>
      <c r="FK100" s="49">
        <v>284.79999999999995</v>
      </c>
      <c r="FL100" s="336"/>
      <c r="FM100" s="49">
        <v>0</v>
      </c>
      <c r="FN100" s="347">
        <v>219.90000000000327</v>
      </c>
      <c r="FO100" s="347">
        <v>261.44999999999345</v>
      </c>
      <c r="FP100" s="49">
        <v>358.4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57677.174999999945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632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632">
        <v>273.39999999999998</v>
      </c>
      <c r="EM101" s="336"/>
      <c r="EN101" s="347">
        <v>85.199999999999818</v>
      </c>
      <c r="EO101" s="49">
        <v>0</v>
      </c>
      <c r="EP101" s="347">
        <v>355.35000000000491</v>
      </c>
      <c r="EQ101" s="49">
        <v>486.5</v>
      </c>
      <c r="ER101" s="336"/>
      <c r="ES101" s="49">
        <v>0</v>
      </c>
      <c r="ET101" s="347">
        <v>187.19999999999527</v>
      </c>
      <c r="EU101" s="347">
        <v>113.25000000000273</v>
      </c>
      <c r="EV101" s="49">
        <v>455.59999999999997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347">
        <v>43.275000000000546</v>
      </c>
      <c r="FD101" s="347">
        <v>101.24999999999454</v>
      </c>
      <c r="FE101" s="347">
        <v>150.75000000000546</v>
      </c>
      <c r="FF101" s="49">
        <v>199.9</v>
      </c>
      <c r="FG101" s="336"/>
      <c r="FH101" s="49">
        <v>0</v>
      </c>
      <c r="FI101" s="347">
        <v>122.89999999999418</v>
      </c>
      <c r="FJ101" s="347">
        <v>199.64999999999998</v>
      </c>
      <c r="FK101" s="49">
        <v>315.2</v>
      </c>
      <c r="FL101" s="336"/>
      <c r="FM101" s="49">
        <v>0</v>
      </c>
      <c r="FN101" s="347">
        <v>231.149999999996</v>
      </c>
      <c r="FO101" s="347">
        <v>373.50000000000273</v>
      </c>
      <c r="FP101" s="49">
        <v>259.5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65228.737500000025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632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632">
        <v>522.80000000000007</v>
      </c>
      <c r="EM102" s="336"/>
      <c r="EN102" s="347">
        <v>47.499999999999091</v>
      </c>
      <c r="EO102" s="49">
        <v>0</v>
      </c>
      <c r="EP102" s="347">
        <v>243.89999999999782</v>
      </c>
      <c r="EQ102" s="49">
        <v>212.20000000000002</v>
      </c>
      <c r="ER102" s="336"/>
      <c r="ES102" s="49">
        <v>0</v>
      </c>
      <c r="ET102" s="347">
        <v>133.850000000004</v>
      </c>
      <c r="EU102" s="347">
        <v>53.775000000000546</v>
      </c>
      <c r="EV102" s="49">
        <v>352.5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347">
        <v>38.600000000000364</v>
      </c>
      <c r="FD102" s="347">
        <v>127.30000000000109</v>
      </c>
      <c r="FE102" s="347">
        <v>59.624999999997272</v>
      </c>
      <c r="FF102" s="49">
        <v>37.799999999999997</v>
      </c>
      <c r="FG102" s="336"/>
      <c r="FH102" s="49">
        <v>0</v>
      </c>
      <c r="FI102" s="347">
        <v>113.69999999999891</v>
      </c>
      <c r="FJ102" s="347">
        <v>154.80000000000001</v>
      </c>
      <c r="FK102" s="49">
        <v>427.9</v>
      </c>
      <c r="FL102" s="336"/>
      <c r="FM102" s="49">
        <v>0</v>
      </c>
      <c r="FN102" s="347">
        <v>260</v>
      </c>
      <c r="FO102" s="347">
        <v>191.36249999999836</v>
      </c>
      <c r="FP102" s="49">
        <v>211.10000000000002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2724</v>
      </c>
      <c r="B103" s="45">
        <f t="shared" si="3"/>
        <v>35597.550000000003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632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632">
        <v>335.5</v>
      </c>
      <c r="EM103" s="336"/>
      <c r="EN103" s="347">
        <v>0</v>
      </c>
      <c r="EO103" s="49">
        <v>0</v>
      </c>
      <c r="EP103" s="347">
        <v>0</v>
      </c>
      <c r="EQ103" s="49">
        <v>798</v>
      </c>
      <c r="ER103" s="336"/>
      <c r="ES103" s="49">
        <v>0</v>
      </c>
      <c r="ET103" s="347">
        <v>0</v>
      </c>
      <c r="EU103" s="347">
        <v>0</v>
      </c>
      <c r="EV103" s="49">
        <v>448.6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347">
        <v>0</v>
      </c>
      <c r="FD103" s="347">
        <v>0</v>
      </c>
      <c r="FE103" s="347">
        <v>0</v>
      </c>
      <c r="FF103" s="49">
        <v>373.5</v>
      </c>
      <c r="FG103" s="336"/>
      <c r="FH103" s="49">
        <v>0</v>
      </c>
      <c r="FI103" s="347">
        <v>0</v>
      </c>
      <c r="FJ103" s="347">
        <v>0</v>
      </c>
      <c r="FK103" s="49">
        <v>642.5</v>
      </c>
      <c r="FL103" s="336"/>
      <c r="FM103" s="49">
        <v>0</v>
      </c>
      <c r="FN103" s="347">
        <v>0</v>
      </c>
      <c r="FO103" s="347">
        <v>0</v>
      </c>
      <c r="FP103" s="49">
        <v>408.4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3636</v>
      </c>
      <c r="B104" s="45">
        <f t="shared" si="3"/>
        <v>14557.400000000001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632">
        <v>246.8</v>
      </c>
      <c r="EH104" s="336"/>
      <c r="EI104" s="49">
        <v>0</v>
      </c>
      <c r="EJ104" s="49">
        <v>0</v>
      </c>
      <c r="EK104" s="49">
        <v>0</v>
      </c>
      <c r="EL104" s="632">
        <v>423.20000000000005</v>
      </c>
      <c r="EM104" s="336"/>
      <c r="EN104" s="347">
        <v>0</v>
      </c>
      <c r="EO104" s="49">
        <v>0</v>
      </c>
      <c r="EP104" s="347">
        <v>0</v>
      </c>
      <c r="EQ104" s="49">
        <v>0</v>
      </c>
      <c r="ER104" s="336"/>
      <c r="ES104" s="49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347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49">
        <v>0</v>
      </c>
      <c r="FN104" s="347">
        <v>0</v>
      </c>
      <c r="FO104" s="347">
        <v>0</v>
      </c>
      <c r="FP104" s="49">
        <v>0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43473.11250000001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632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632">
        <v>435.09999999999997</v>
      </c>
      <c r="EM105" s="336"/>
      <c r="EN105" s="347">
        <v>0</v>
      </c>
      <c r="EO105" s="49">
        <v>0</v>
      </c>
      <c r="EP105" s="347">
        <v>219.60000000000082</v>
      </c>
      <c r="EQ105" s="49">
        <v>233.60000000000002</v>
      </c>
      <c r="ER105" s="336"/>
      <c r="ES105" s="49">
        <v>0</v>
      </c>
      <c r="ET105" s="347">
        <v>45.5</v>
      </c>
      <c r="EU105" s="347">
        <v>84.675000000001091</v>
      </c>
      <c r="EV105" s="49">
        <v>120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347">
        <v>0</v>
      </c>
      <c r="FD105" s="347">
        <v>57.899999999999636</v>
      </c>
      <c r="FE105" s="347">
        <v>302.62500000000136</v>
      </c>
      <c r="FF105" s="49">
        <v>34.900000000000006</v>
      </c>
      <c r="FG105" s="336"/>
      <c r="FH105" s="49">
        <v>0</v>
      </c>
      <c r="FI105" s="347">
        <v>63.100000000000364</v>
      </c>
      <c r="FJ105" s="347">
        <v>236.02499999999995</v>
      </c>
      <c r="FK105" s="49">
        <v>159.80000000000001</v>
      </c>
      <c r="FL105" s="336"/>
      <c r="FM105" s="49">
        <v>0</v>
      </c>
      <c r="FN105" s="347">
        <v>334.35000000000036</v>
      </c>
      <c r="FO105" s="347">
        <v>394.125</v>
      </c>
      <c r="FP105" s="49">
        <v>247.39999999999998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62759.699999999983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632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632">
        <v>528</v>
      </c>
      <c r="EM106" s="336"/>
      <c r="EN106" s="347">
        <v>36.475000000002183</v>
      </c>
      <c r="EO106" s="49">
        <v>0</v>
      </c>
      <c r="EP106" s="347">
        <v>190.72499999999945</v>
      </c>
      <c r="EQ106" s="49">
        <v>669.8</v>
      </c>
      <c r="ER106" s="336"/>
      <c r="ES106" s="49">
        <v>0</v>
      </c>
      <c r="ET106" s="347">
        <v>127.80000000000291</v>
      </c>
      <c r="EU106" s="347">
        <v>94.724999999996726</v>
      </c>
      <c r="EV106" s="49">
        <v>340.2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347">
        <v>37.500000000001819</v>
      </c>
      <c r="FD106" s="347">
        <v>111.00000000000364</v>
      </c>
      <c r="FE106" s="347">
        <v>47.474999999999454</v>
      </c>
      <c r="FF106" s="49">
        <v>97.5</v>
      </c>
      <c r="FG106" s="336"/>
      <c r="FH106" s="49">
        <v>0</v>
      </c>
      <c r="FI106" s="347">
        <v>109.25000000000364</v>
      </c>
      <c r="FJ106" s="347">
        <v>377.625</v>
      </c>
      <c r="FK106" s="49">
        <v>358.5</v>
      </c>
      <c r="FL106" s="336"/>
      <c r="FM106" s="49">
        <v>0</v>
      </c>
      <c r="FN106" s="347">
        <v>243.25000000000364</v>
      </c>
      <c r="FO106" s="347">
        <v>112.349999999994</v>
      </c>
      <c r="FP106" s="49">
        <v>213.20000000000002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61833.037500000071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632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632">
        <v>438.3</v>
      </c>
      <c r="EM107" s="336"/>
      <c r="EN107" s="347">
        <v>126.22500000000218</v>
      </c>
      <c r="EO107" s="49">
        <v>0</v>
      </c>
      <c r="EP107" s="347">
        <v>208.80000000000109</v>
      </c>
      <c r="EQ107" s="49">
        <v>313.29999999999995</v>
      </c>
      <c r="ER107" s="336"/>
      <c r="ES107" s="49">
        <v>0</v>
      </c>
      <c r="ET107" s="347">
        <v>149.75</v>
      </c>
      <c r="EU107" s="347">
        <v>300.90000000000055</v>
      </c>
      <c r="EV107" s="49">
        <v>349.20000000000005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347">
        <v>68.400000000000546</v>
      </c>
      <c r="FD107" s="347">
        <v>88.200000000000728</v>
      </c>
      <c r="FE107" s="347">
        <v>149.17500000000382</v>
      </c>
      <c r="FF107" s="49">
        <v>165</v>
      </c>
      <c r="FG107" s="336"/>
      <c r="FH107" s="49">
        <v>0</v>
      </c>
      <c r="FI107" s="347">
        <v>166.15000000000146</v>
      </c>
      <c r="FJ107" s="347">
        <v>207.375</v>
      </c>
      <c r="FK107" s="49">
        <v>291.10000000000002</v>
      </c>
      <c r="FL107" s="336"/>
      <c r="FM107" s="49">
        <v>0</v>
      </c>
      <c r="FN107" s="347">
        <v>180.60000000000036</v>
      </c>
      <c r="FO107" s="347">
        <v>204.33750000000055</v>
      </c>
      <c r="FP107" s="49">
        <v>244.8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55862.65000000006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632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632">
        <v>102.1</v>
      </c>
      <c r="EM108" s="336"/>
      <c r="EN108" s="347">
        <v>0</v>
      </c>
      <c r="EO108" s="49">
        <v>0</v>
      </c>
      <c r="EP108" s="347">
        <v>544.5</v>
      </c>
      <c r="EQ108" s="49">
        <v>375.6</v>
      </c>
      <c r="ER108" s="336"/>
      <c r="ES108" s="49">
        <v>0</v>
      </c>
      <c r="ET108" s="347">
        <v>201.70000000000255</v>
      </c>
      <c r="EU108" s="347">
        <v>66</v>
      </c>
      <c r="EV108" s="49">
        <v>545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347">
        <v>0</v>
      </c>
      <c r="FD108" s="347">
        <v>114.25000000000364</v>
      </c>
      <c r="FE108" s="347">
        <v>30.375</v>
      </c>
      <c r="FF108" s="49">
        <v>135.30000000000001</v>
      </c>
      <c r="FG108" s="336"/>
      <c r="FH108" s="49">
        <v>0</v>
      </c>
      <c r="FI108" s="347">
        <v>124.75000000000182</v>
      </c>
      <c r="FJ108" s="347">
        <v>372.52499999999998</v>
      </c>
      <c r="FK108" s="49">
        <v>257.89999999999998</v>
      </c>
      <c r="FL108" s="336"/>
      <c r="FM108" s="49">
        <v>0</v>
      </c>
      <c r="FN108" s="347">
        <v>170.55000000000291</v>
      </c>
      <c r="FO108" s="347">
        <v>139.27500000000055</v>
      </c>
      <c r="FP108" s="49">
        <v>258.7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59301.274999999878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632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632">
        <v>362.9</v>
      </c>
      <c r="EM109" s="336"/>
      <c r="EN109" s="347">
        <v>55.175000000000182</v>
      </c>
      <c r="EO109" s="49">
        <v>0</v>
      </c>
      <c r="EP109" s="347">
        <v>304.20000000000709</v>
      </c>
      <c r="EQ109" s="49">
        <v>284.59999999999997</v>
      </c>
      <c r="ER109" s="336"/>
      <c r="ES109" s="49">
        <v>0</v>
      </c>
      <c r="ET109" s="347">
        <v>176.649999999996</v>
      </c>
      <c r="EU109" s="347">
        <v>81.075000000007094</v>
      </c>
      <c r="EV109" s="49">
        <v>455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347">
        <v>118.42499999999927</v>
      </c>
      <c r="FD109" s="347">
        <v>106.94999999999709</v>
      </c>
      <c r="FE109" s="347">
        <v>17.550000000006548</v>
      </c>
      <c r="FF109" s="49">
        <v>127.8</v>
      </c>
      <c r="FG109" s="336"/>
      <c r="FH109" s="49">
        <v>0</v>
      </c>
      <c r="FI109" s="347">
        <v>122.14999999999964</v>
      </c>
      <c r="FJ109" s="347">
        <v>210.375</v>
      </c>
      <c r="FK109" s="49">
        <v>255.5</v>
      </c>
      <c r="FL109" s="336"/>
      <c r="FM109" s="49">
        <v>0</v>
      </c>
      <c r="FN109" s="347">
        <v>153.19999999999891</v>
      </c>
      <c r="FO109" s="347">
        <v>120.15000000000873</v>
      </c>
      <c r="FP109" s="49">
        <v>161.60000000000002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58067.762500000041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632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632">
        <v>315.3</v>
      </c>
      <c r="EM110" s="336"/>
      <c r="EN110" s="347">
        <v>51.299999999996544</v>
      </c>
      <c r="EO110" s="49">
        <v>0</v>
      </c>
      <c r="EP110" s="347">
        <v>280.5</v>
      </c>
      <c r="EQ110" s="49">
        <v>206.99999999999997</v>
      </c>
      <c r="ER110" s="336"/>
      <c r="ES110" s="49">
        <v>0</v>
      </c>
      <c r="ET110" s="347">
        <v>71.800000000004729</v>
      </c>
      <c r="EU110" s="347">
        <v>150.82499999999891</v>
      </c>
      <c r="EV110" s="49">
        <v>93.3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347">
        <v>37.499999999998181</v>
      </c>
      <c r="FD110" s="347">
        <v>78.000000000001819</v>
      </c>
      <c r="FE110" s="347">
        <v>53.625</v>
      </c>
      <c r="FF110" s="49">
        <v>91</v>
      </c>
      <c r="FG110" s="336"/>
      <c r="FH110" s="49">
        <v>0</v>
      </c>
      <c r="FI110" s="347">
        <v>50.250000000001819</v>
      </c>
      <c r="FJ110" s="347">
        <v>101.55000000000001</v>
      </c>
      <c r="FK110" s="49">
        <v>129.9</v>
      </c>
      <c r="FL110" s="336"/>
      <c r="FM110" s="49">
        <v>0</v>
      </c>
      <c r="FN110" s="347">
        <v>166.55000000000109</v>
      </c>
      <c r="FO110" s="347">
        <v>254.099999999994</v>
      </c>
      <c r="FP110" s="49">
        <v>410.1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2714</v>
      </c>
      <c r="B111" s="45">
        <f t="shared" si="3"/>
        <v>31477.387500000001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632">
        <v>130.6</v>
      </c>
      <c r="EH111" s="336"/>
      <c r="EI111" s="49">
        <v>0</v>
      </c>
      <c r="EJ111" s="49">
        <v>0</v>
      </c>
      <c r="EK111" s="49">
        <v>281.02499999999998</v>
      </c>
      <c r="EL111" s="632">
        <v>357.20000000000005</v>
      </c>
      <c r="EM111" s="336"/>
      <c r="EN111" s="347">
        <v>0</v>
      </c>
      <c r="EO111" s="49">
        <v>0</v>
      </c>
      <c r="EP111" s="347">
        <v>0</v>
      </c>
      <c r="EQ111" s="49">
        <v>269</v>
      </c>
      <c r="ER111" s="336"/>
      <c r="ES111" s="49">
        <v>0</v>
      </c>
      <c r="ET111" s="347">
        <v>0</v>
      </c>
      <c r="EU111" s="347">
        <v>0</v>
      </c>
      <c r="EV111" s="49">
        <v>621.29999999999995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347">
        <v>0</v>
      </c>
      <c r="FD111" s="347">
        <v>0</v>
      </c>
      <c r="FE111" s="347">
        <v>0</v>
      </c>
      <c r="FF111" s="49">
        <v>205</v>
      </c>
      <c r="FG111" s="336"/>
      <c r="FH111" s="49">
        <v>0</v>
      </c>
      <c r="FI111" s="347">
        <v>0</v>
      </c>
      <c r="FJ111" s="347">
        <v>0</v>
      </c>
      <c r="FK111" s="49">
        <v>266.3</v>
      </c>
      <c r="FL111" s="336"/>
      <c r="FM111" s="49">
        <v>0</v>
      </c>
      <c r="FN111" s="347">
        <v>0</v>
      </c>
      <c r="FO111" s="347">
        <v>0</v>
      </c>
      <c r="FP111" s="49">
        <v>320.50000000000006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2832</v>
      </c>
      <c r="B112" s="45">
        <f t="shared" si="3"/>
        <v>37901.150000000009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632">
        <v>201.9</v>
      </c>
      <c r="EH112" s="336"/>
      <c r="EI112" s="49">
        <v>0</v>
      </c>
      <c r="EJ112" s="49">
        <v>0</v>
      </c>
      <c r="EK112" s="49">
        <v>258.75</v>
      </c>
      <c r="EL112" s="632">
        <v>19.5</v>
      </c>
      <c r="EM112" s="336"/>
      <c r="EN112" s="347">
        <v>0</v>
      </c>
      <c r="EO112" s="49">
        <v>0</v>
      </c>
      <c r="EP112" s="347">
        <v>0</v>
      </c>
      <c r="EQ112" s="49">
        <v>179.5</v>
      </c>
      <c r="ER112" s="336"/>
      <c r="ES112" s="49">
        <v>0</v>
      </c>
      <c r="ET112" s="347">
        <v>0</v>
      </c>
      <c r="EU112" s="347">
        <v>0</v>
      </c>
      <c r="EV112" s="49">
        <v>342.70000000000005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347">
        <v>0</v>
      </c>
      <c r="FD112" s="347">
        <v>0</v>
      </c>
      <c r="FE112" s="347">
        <v>0</v>
      </c>
      <c r="FF112" s="49">
        <v>338.5</v>
      </c>
      <c r="FG112" s="336"/>
      <c r="FH112" s="49">
        <v>0</v>
      </c>
      <c r="FI112" s="347">
        <v>0</v>
      </c>
      <c r="FJ112" s="347">
        <v>0</v>
      </c>
      <c r="FK112" s="49">
        <v>491.5</v>
      </c>
      <c r="FL112" s="336"/>
      <c r="FM112" s="49">
        <v>0</v>
      </c>
      <c r="FN112" s="347">
        <v>0</v>
      </c>
      <c r="FO112" s="347">
        <v>0</v>
      </c>
      <c r="FP112" s="49">
        <v>364.5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3637</v>
      </c>
      <c r="B113" s="45">
        <f t="shared" si="3"/>
        <v>14849.35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632">
        <v>57.2</v>
      </c>
      <c r="EH113" s="336"/>
      <c r="EI113" s="49">
        <v>0</v>
      </c>
      <c r="EJ113" s="49">
        <v>0</v>
      </c>
      <c r="EK113" s="49">
        <v>0</v>
      </c>
      <c r="EL113" s="632">
        <v>294.60000000000002</v>
      </c>
      <c r="EM113" s="336"/>
      <c r="EN113" s="347">
        <v>0</v>
      </c>
      <c r="EO113" s="49">
        <v>0</v>
      </c>
      <c r="EP113" s="347">
        <v>0</v>
      </c>
      <c r="EQ113" s="49">
        <v>0</v>
      </c>
      <c r="ER113" s="336"/>
      <c r="ES113" s="49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347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49">
        <v>0</v>
      </c>
      <c r="FN113" s="347">
        <v>0</v>
      </c>
      <c r="FO113" s="347">
        <v>0</v>
      </c>
      <c r="FP113" s="49">
        <v>0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3638</v>
      </c>
      <c r="B114" s="45">
        <f t="shared" si="3"/>
        <v>16828.650000000001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632">
        <v>185.4</v>
      </c>
      <c r="EH114" s="336"/>
      <c r="EI114" s="49">
        <v>0</v>
      </c>
      <c r="EJ114" s="49">
        <v>0</v>
      </c>
      <c r="EK114" s="49">
        <v>0</v>
      </c>
      <c r="EL114" s="632">
        <v>126.70000000000002</v>
      </c>
      <c r="EM114" s="336"/>
      <c r="EN114" s="347">
        <v>0</v>
      </c>
      <c r="EO114" s="49">
        <v>0</v>
      </c>
      <c r="EP114" s="347">
        <v>0</v>
      </c>
      <c r="EQ114" s="49">
        <v>0</v>
      </c>
      <c r="ER114" s="336"/>
      <c r="ES114" s="49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347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49">
        <v>0</v>
      </c>
      <c r="FN114" s="347">
        <v>0</v>
      </c>
      <c r="FO114" s="347">
        <v>0</v>
      </c>
      <c r="FP114" s="49">
        <v>0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66992.087499999965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632">
        <v>281.7</v>
      </c>
      <c r="EH115" s="336"/>
      <c r="EI115" s="49">
        <v>76.5</v>
      </c>
      <c r="EJ115" s="49">
        <v>343</v>
      </c>
      <c r="EK115" s="49">
        <v>430.125</v>
      </c>
      <c r="EL115" s="632">
        <v>255.1</v>
      </c>
      <c r="EM115" s="336"/>
      <c r="EN115" s="347">
        <v>37.299999999999272</v>
      </c>
      <c r="EO115" s="49">
        <v>0</v>
      </c>
      <c r="EP115" s="347">
        <v>294.67500000000109</v>
      </c>
      <c r="EQ115" s="49">
        <v>515.4</v>
      </c>
      <c r="ER115" s="336"/>
      <c r="ES115" s="49">
        <v>0</v>
      </c>
      <c r="ET115" s="347">
        <v>145.35000000000218</v>
      </c>
      <c r="EU115" s="347">
        <v>118.94999999999891</v>
      </c>
      <c r="EV115" s="49">
        <v>378.8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347">
        <v>70.649999999998727</v>
      </c>
      <c r="FD115" s="347">
        <v>115.50000000000364</v>
      </c>
      <c r="FE115" s="347">
        <v>57.75</v>
      </c>
      <c r="FF115" s="49">
        <v>181</v>
      </c>
      <c r="FG115" s="336"/>
      <c r="FH115" s="49">
        <v>0</v>
      </c>
      <c r="FI115" s="347">
        <v>117.00000000000182</v>
      </c>
      <c r="FJ115" s="347">
        <v>202.95</v>
      </c>
      <c r="FK115" s="49">
        <v>396.5</v>
      </c>
      <c r="FL115" s="336"/>
      <c r="FM115" s="49">
        <v>0</v>
      </c>
      <c r="FN115" s="347">
        <v>283.25000000000182</v>
      </c>
      <c r="FO115" s="347">
        <v>314.55000000000109</v>
      </c>
      <c r="FP115" s="49">
        <v>319.5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2718</v>
      </c>
      <c r="B116" s="45">
        <f t="shared" si="3"/>
        <v>39030.487499999988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632">
        <v>158.5</v>
      </c>
      <c r="EH116" s="336"/>
      <c r="EI116" s="49">
        <v>0</v>
      </c>
      <c r="EJ116" s="49">
        <v>0</v>
      </c>
      <c r="EK116" s="49">
        <v>102.67500000000001</v>
      </c>
      <c r="EL116" s="632">
        <v>337.20000000000005</v>
      </c>
      <c r="EM116" s="336"/>
      <c r="EN116" s="347">
        <v>0</v>
      </c>
      <c r="EO116" s="49">
        <v>0</v>
      </c>
      <c r="EP116" s="347">
        <v>0</v>
      </c>
      <c r="EQ116" s="49">
        <v>568.70000000000005</v>
      </c>
      <c r="ER116" s="336"/>
      <c r="ES116" s="49">
        <v>0</v>
      </c>
      <c r="ET116" s="347">
        <v>0</v>
      </c>
      <c r="EU116" s="347">
        <v>0</v>
      </c>
      <c r="EV116" s="49">
        <v>475.9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347">
        <v>0</v>
      </c>
      <c r="FD116" s="347">
        <v>0</v>
      </c>
      <c r="FE116" s="347">
        <v>0</v>
      </c>
      <c r="FF116" s="49">
        <v>119.7</v>
      </c>
      <c r="FG116" s="336"/>
      <c r="FH116" s="49">
        <v>0</v>
      </c>
      <c r="FI116" s="347">
        <v>0</v>
      </c>
      <c r="FJ116" s="347">
        <v>0</v>
      </c>
      <c r="FK116" s="49">
        <v>241.70000000000002</v>
      </c>
      <c r="FL116" s="336"/>
      <c r="FM116" s="49">
        <v>0</v>
      </c>
      <c r="FN116" s="347">
        <v>0</v>
      </c>
      <c r="FO116" s="347">
        <v>0</v>
      </c>
      <c r="FP116" s="49">
        <v>217.10000000000002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48317.849999999933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632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632">
        <v>174.29999999999998</v>
      </c>
      <c r="EM117" s="336"/>
      <c r="EN117" s="347">
        <v>100.45000000000073</v>
      </c>
      <c r="EO117" s="49">
        <v>0</v>
      </c>
      <c r="EP117" s="347">
        <v>629.24999999999727</v>
      </c>
      <c r="EQ117" s="49">
        <v>586</v>
      </c>
      <c r="ER117" s="336"/>
      <c r="ES117" s="49">
        <v>0</v>
      </c>
      <c r="ET117" s="347">
        <v>188.74999999999454</v>
      </c>
      <c r="EU117" s="347">
        <v>202.27499999999782</v>
      </c>
      <c r="EV117" s="49">
        <v>522.4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347">
        <v>111.90000000000053</v>
      </c>
      <c r="FD117" s="347">
        <v>93.699999999995271</v>
      </c>
      <c r="FE117" s="347">
        <v>163.5</v>
      </c>
      <c r="FF117" s="49">
        <v>431.3</v>
      </c>
      <c r="FG117" s="336"/>
      <c r="FH117" s="49">
        <v>0</v>
      </c>
      <c r="FI117" s="347">
        <v>152.54999999999382</v>
      </c>
      <c r="FJ117" s="347">
        <v>358.5</v>
      </c>
      <c r="FK117" s="49">
        <v>463.3</v>
      </c>
      <c r="FL117" s="336"/>
      <c r="FM117" s="49">
        <v>0</v>
      </c>
      <c r="FN117" s="347">
        <v>178.34999999999309</v>
      </c>
      <c r="FO117" s="347">
        <v>172.12500000000273</v>
      </c>
      <c r="FP117" s="49">
        <v>251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3639</v>
      </c>
      <c r="B118" s="45">
        <f t="shared" si="3"/>
        <v>15457.050000000001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632">
        <v>177.4</v>
      </c>
      <c r="EH118" s="336"/>
      <c r="EI118" s="49">
        <v>0</v>
      </c>
      <c r="EJ118" s="49">
        <v>0</v>
      </c>
      <c r="EK118" s="49">
        <v>0</v>
      </c>
      <c r="EL118" s="632">
        <v>181.4</v>
      </c>
      <c r="EM118" s="336"/>
      <c r="EN118" s="347">
        <v>0</v>
      </c>
      <c r="EO118" s="49">
        <v>0</v>
      </c>
      <c r="EP118" s="347">
        <v>0</v>
      </c>
      <c r="EQ118" s="49">
        <v>0</v>
      </c>
      <c r="ER118" s="336"/>
      <c r="ES118" s="49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347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49">
        <v>0</v>
      </c>
      <c r="FN118" s="347">
        <v>0</v>
      </c>
      <c r="FO118" s="347">
        <v>0</v>
      </c>
      <c r="FP118" s="49">
        <v>0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3679</v>
      </c>
      <c r="B119" s="45">
        <f t="shared" si="3"/>
        <v>16264.699999999999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632">
        <v>206.3</v>
      </c>
      <c r="EH119" s="336"/>
      <c r="EI119" s="49">
        <v>0</v>
      </c>
      <c r="EJ119" s="49">
        <v>0</v>
      </c>
      <c r="EK119" s="49">
        <v>0</v>
      </c>
      <c r="EL119" s="632">
        <v>152.4</v>
      </c>
      <c r="EM119" s="336"/>
      <c r="EN119" s="347">
        <v>0</v>
      </c>
      <c r="EO119" s="49">
        <v>0</v>
      </c>
      <c r="EP119" s="347">
        <v>0</v>
      </c>
      <c r="EQ119" s="49">
        <v>0</v>
      </c>
      <c r="ER119" s="336"/>
      <c r="ES119" s="49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347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49">
        <v>0</v>
      </c>
      <c r="FN119" s="347">
        <v>0</v>
      </c>
      <c r="FO119" s="347">
        <v>0</v>
      </c>
      <c r="FP119" s="49">
        <v>0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54419.875000000051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632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632">
        <v>317.59999999999997</v>
      </c>
      <c r="EM120" s="336"/>
      <c r="EN120" s="347">
        <v>43.874999999997272</v>
      </c>
      <c r="EO120" s="49">
        <v>0</v>
      </c>
      <c r="EP120" s="347">
        <v>176.25</v>
      </c>
      <c r="EQ120" s="49">
        <v>347.00000000000006</v>
      </c>
      <c r="ER120" s="336"/>
      <c r="ES120" s="49">
        <v>0</v>
      </c>
      <c r="ET120" s="347">
        <v>59.999999999999091</v>
      </c>
      <c r="EU120" s="347">
        <v>98.024999999997817</v>
      </c>
      <c r="EV120" s="49">
        <v>537.70000000000005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347">
        <v>51.899999999998727</v>
      </c>
      <c r="FD120" s="347">
        <v>74.249999999999091</v>
      </c>
      <c r="FE120" s="347">
        <v>20.474999999999454</v>
      </c>
      <c r="FF120" s="49">
        <v>171.70000000000002</v>
      </c>
      <c r="FG120" s="336"/>
      <c r="FH120" s="49">
        <v>0</v>
      </c>
      <c r="FI120" s="347">
        <v>62.249999999999091</v>
      </c>
      <c r="FJ120" s="347">
        <v>55.724999999999994</v>
      </c>
      <c r="FK120" s="49">
        <v>513.20000000000005</v>
      </c>
      <c r="FL120" s="336"/>
      <c r="FM120" s="49">
        <v>0</v>
      </c>
      <c r="FN120" s="347">
        <v>180.45000000000073</v>
      </c>
      <c r="FO120" s="347">
        <v>145.57500000000164</v>
      </c>
      <c r="FP120" s="49">
        <v>458.1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65022.012500000041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632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632">
        <v>380.1</v>
      </c>
      <c r="EM121" s="336"/>
      <c r="EN121" s="347">
        <v>39.899999999999636</v>
      </c>
      <c r="EO121" s="49">
        <v>0</v>
      </c>
      <c r="EP121" s="347">
        <v>224.47499999999673</v>
      </c>
      <c r="EQ121" s="49">
        <v>389.5</v>
      </c>
      <c r="ER121" s="336"/>
      <c r="ES121" s="49">
        <v>0</v>
      </c>
      <c r="ET121" s="347">
        <v>100.14999999999782</v>
      </c>
      <c r="EU121" s="347">
        <v>129.67499999999563</v>
      </c>
      <c r="EV121" s="49">
        <v>481.8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347">
        <v>37.5</v>
      </c>
      <c r="FD121" s="347">
        <v>79.799999999999272</v>
      </c>
      <c r="FE121" s="347">
        <v>69.299999999998363</v>
      </c>
      <c r="FF121" s="49">
        <v>158.80000000000001</v>
      </c>
      <c r="FG121" s="336"/>
      <c r="FH121" s="49">
        <v>0</v>
      </c>
      <c r="FI121" s="347">
        <v>52.649999999999636</v>
      </c>
      <c r="FJ121" s="347">
        <v>286.72500000000002</v>
      </c>
      <c r="FK121" s="49">
        <v>465.3</v>
      </c>
      <c r="FL121" s="336"/>
      <c r="FM121" s="49">
        <v>0</v>
      </c>
      <c r="FN121" s="347">
        <v>234.10000000000036</v>
      </c>
      <c r="FO121" s="347">
        <v>160.87499999999727</v>
      </c>
      <c r="FP121" s="49">
        <v>310.89999999999998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63244.587499999994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632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632">
        <v>326.89999999999998</v>
      </c>
      <c r="EM122" s="336"/>
      <c r="EN122" s="347">
        <v>70.449999999999818</v>
      </c>
      <c r="EO122" s="49">
        <v>0</v>
      </c>
      <c r="EP122" s="347">
        <v>291.67499999999291</v>
      </c>
      <c r="EQ122" s="49">
        <v>396.29999999999995</v>
      </c>
      <c r="ER122" s="336"/>
      <c r="ES122" s="49">
        <v>0</v>
      </c>
      <c r="ET122" s="347">
        <v>131.75000000000182</v>
      </c>
      <c r="EU122" s="347">
        <v>58.499999999991815</v>
      </c>
      <c r="EV122" s="49">
        <v>618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347">
        <v>58.25</v>
      </c>
      <c r="FD122" s="347">
        <v>99.25</v>
      </c>
      <c r="FE122" s="347">
        <v>10.124999999994543</v>
      </c>
      <c r="FF122" s="49">
        <v>217.89999999999998</v>
      </c>
      <c r="FG122" s="336"/>
      <c r="FH122" s="49">
        <v>0</v>
      </c>
      <c r="FI122" s="347">
        <v>167.60000000000218</v>
      </c>
      <c r="FJ122" s="347">
        <v>192.82500000000002</v>
      </c>
      <c r="FK122" s="49">
        <v>409.4</v>
      </c>
      <c r="FL122" s="336"/>
      <c r="FM122" s="49">
        <v>0</v>
      </c>
      <c r="FN122" s="347">
        <v>339.57500000000255</v>
      </c>
      <c r="FO122" s="347">
        <v>217.724999999994</v>
      </c>
      <c r="FP122" s="49">
        <v>266.10000000000002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61931.050000000061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632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632">
        <v>428.4</v>
      </c>
      <c r="EM123" s="336"/>
      <c r="EN123" s="347">
        <v>75.500000000000909</v>
      </c>
      <c r="EO123" s="49">
        <v>0</v>
      </c>
      <c r="EP123" s="347">
        <v>278.10000000000218</v>
      </c>
      <c r="EQ123" s="49">
        <v>390.49999999999994</v>
      </c>
      <c r="ER123" s="336"/>
      <c r="ES123" s="49">
        <v>0</v>
      </c>
      <c r="ET123" s="347">
        <v>125.55000000000291</v>
      </c>
      <c r="EU123" s="347">
        <v>81.974999999996726</v>
      </c>
      <c r="EV123" s="49">
        <v>403.75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347">
        <v>58.125000000001819</v>
      </c>
      <c r="FD123" s="347">
        <v>88.900000000003274</v>
      </c>
      <c r="FE123" s="347">
        <v>140.69999999999891</v>
      </c>
      <c r="FF123" s="49">
        <v>237</v>
      </c>
      <c r="FG123" s="336"/>
      <c r="FH123" s="49">
        <v>0</v>
      </c>
      <c r="FI123" s="347">
        <v>138.00000000000182</v>
      </c>
      <c r="FJ123" s="347">
        <v>288.60000000000002</v>
      </c>
      <c r="FK123" s="49">
        <v>546.20000000000005</v>
      </c>
      <c r="FL123" s="336"/>
      <c r="FM123" s="49">
        <v>0</v>
      </c>
      <c r="FN123" s="347">
        <v>164.90000000000146</v>
      </c>
      <c r="FO123" s="347">
        <v>204.90000000000055</v>
      </c>
      <c r="FP123" s="49">
        <v>241.50000000000003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3640</v>
      </c>
      <c r="B124" s="45">
        <f t="shared" si="3"/>
        <v>16378.2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632">
        <v>176.5</v>
      </c>
      <c r="EH124" s="336"/>
      <c r="EI124" s="49">
        <v>0</v>
      </c>
      <c r="EJ124" s="49">
        <v>0</v>
      </c>
      <c r="EK124" s="49">
        <v>0</v>
      </c>
      <c r="EL124" s="632">
        <v>173.20000000000005</v>
      </c>
      <c r="EM124" s="336"/>
      <c r="EN124" s="347">
        <v>0</v>
      </c>
      <c r="EO124" s="49">
        <v>0</v>
      </c>
      <c r="EP124" s="347">
        <v>0</v>
      </c>
      <c r="EQ124" s="49">
        <v>0</v>
      </c>
      <c r="ER124" s="336"/>
      <c r="ES124" s="49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347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49">
        <v>0</v>
      </c>
      <c r="FN124" s="347">
        <v>0</v>
      </c>
      <c r="FO124" s="347">
        <v>0</v>
      </c>
      <c r="FP124" s="49">
        <v>0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2721</v>
      </c>
      <c r="B125" s="45">
        <f t="shared" si="3"/>
        <v>36426.787499999999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632">
        <v>301.2</v>
      </c>
      <c r="EH125" s="336"/>
      <c r="EI125" s="49">
        <v>0</v>
      </c>
      <c r="EJ125" s="49">
        <v>0</v>
      </c>
      <c r="EK125" s="49">
        <v>329.62500000000006</v>
      </c>
      <c r="EL125" s="632">
        <v>306.00000000000006</v>
      </c>
      <c r="EM125" s="336"/>
      <c r="EN125" s="347">
        <v>0</v>
      </c>
      <c r="EO125" s="49">
        <v>0</v>
      </c>
      <c r="EP125" s="347">
        <v>0</v>
      </c>
      <c r="EQ125" s="49">
        <v>141.39999999999998</v>
      </c>
      <c r="ER125" s="336"/>
      <c r="ES125" s="49">
        <v>0</v>
      </c>
      <c r="ET125" s="347">
        <v>0</v>
      </c>
      <c r="EU125" s="347">
        <v>0</v>
      </c>
      <c r="EV125" s="49">
        <v>450.9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347">
        <v>0</v>
      </c>
      <c r="FD125" s="347">
        <v>0</v>
      </c>
      <c r="FE125" s="347">
        <v>0</v>
      </c>
      <c r="FF125" s="49">
        <v>120.1</v>
      </c>
      <c r="FG125" s="336"/>
      <c r="FH125" s="49">
        <v>0</v>
      </c>
      <c r="FI125" s="347">
        <v>0</v>
      </c>
      <c r="FJ125" s="347">
        <v>0</v>
      </c>
      <c r="FK125" s="49">
        <v>292.10000000000002</v>
      </c>
      <c r="FL125" s="336"/>
      <c r="FM125" s="49">
        <v>0</v>
      </c>
      <c r="FN125" s="347">
        <v>0</v>
      </c>
      <c r="FO125" s="347">
        <v>0</v>
      </c>
      <c r="FP125" s="49">
        <v>449.5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66488.45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632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632">
        <v>284.3</v>
      </c>
      <c r="EM126" s="336"/>
      <c r="EN126" s="347">
        <v>89.875000000001819</v>
      </c>
      <c r="EO126" s="49">
        <v>0</v>
      </c>
      <c r="EP126" s="347">
        <v>363.59999999999945</v>
      </c>
      <c r="EQ126" s="49">
        <v>464.7</v>
      </c>
      <c r="ER126" s="336"/>
      <c r="ES126" s="49">
        <v>0</v>
      </c>
      <c r="ET126" s="347">
        <v>117.00000000000182</v>
      </c>
      <c r="EU126" s="347">
        <v>125.24999999999454</v>
      </c>
      <c r="EV126" s="49">
        <v>483.8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347">
        <v>55.625000000000909</v>
      </c>
      <c r="FD126" s="347">
        <v>115.80000000000291</v>
      </c>
      <c r="FE126" s="347">
        <v>118.80000000000109</v>
      </c>
      <c r="FF126" s="49">
        <v>275.39999999999998</v>
      </c>
      <c r="FG126" s="336"/>
      <c r="FH126" s="49">
        <v>0</v>
      </c>
      <c r="FI126" s="347">
        <v>74.199999999998909</v>
      </c>
      <c r="FJ126" s="347">
        <v>212.77499999999998</v>
      </c>
      <c r="FK126" s="49">
        <v>592.6</v>
      </c>
      <c r="FL126" s="336"/>
      <c r="FM126" s="49">
        <v>0</v>
      </c>
      <c r="FN126" s="347">
        <v>206.75000000000182</v>
      </c>
      <c r="FO126" s="347">
        <v>145.875</v>
      </c>
      <c r="FP126" s="49">
        <v>407.4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2722</v>
      </c>
      <c r="B127" s="45">
        <f t="shared" si="3"/>
        <v>39204.850000000006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632">
        <v>306.8</v>
      </c>
      <c r="EH127" s="336"/>
      <c r="EI127" s="49">
        <v>0</v>
      </c>
      <c r="EJ127" s="49">
        <v>0</v>
      </c>
      <c r="EK127" s="49">
        <v>266.10000000000002</v>
      </c>
      <c r="EL127" s="632">
        <v>470.3</v>
      </c>
      <c r="EM127" s="336"/>
      <c r="EN127" s="347">
        <v>0</v>
      </c>
      <c r="EO127" s="49">
        <v>0</v>
      </c>
      <c r="EP127" s="347">
        <v>0</v>
      </c>
      <c r="EQ127" s="49">
        <v>401.9</v>
      </c>
      <c r="ER127" s="336"/>
      <c r="ES127" s="49">
        <v>0</v>
      </c>
      <c r="ET127" s="347">
        <v>0</v>
      </c>
      <c r="EU127" s="347">
        <v>0</v>
      </c>
      <c r="EV127" s="49">
        <v>316.5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347">
        <v>0</v>
      </c>
      <c r="FD127" s="347">
        <v>0</v>
      </c>
      <c r="FE127" s="347">
        <v>0</v>
      </c>
      <c r="FF127" s="49">
        <v>170</v>
      </c>
      <c r="FG127" s="336"/>
      <c r="FH127" s="49">
        <v>0</v>
      </c>
      <c r="FI127" s="347">
        <v>0</v>
      </c>
      <c r="FJ127" s="347">
        <v>0</v>
      </c>
      <c r="FK127" s="49">
        <v>445.8</v>
      </c>
      <c r="FL127" s="336"/>
      <c r="FM127" s="49">
        <v>0</v>
      </c>
      <c r="FN127" s="347">
        <v>0</v>
      </c>
      <c r="FO127" s="347">
        <v>0</v>
      </c>
      <c r="FP127" s="49">
        <v>499.4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3641</v>
      </c>
      <c r="B128" s="45">
        <f t="shared" si="3"/>
        <v>15115.95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632">
        <v>317.39999999999998</v>
      </c>
      <c r="EH128" s="336"/>
      <c r="EI128" s="49">
        <v>0</v>
      </c>
      <c r="EJ128" s="49">
        <v>0</v>
      </c>
      <c r="EK128" s="49">
        <v>0</v>
      </c>
      <c r="EL128" s="632">
        <v>362.4</v>
      </c>
      <c r="EM128" s="336"/>
      <c r="EN128" s="347">
        <v>0</v>
      </c>
      <c r="EO128" s="49">
        <v>0</v>
      </c>
      <c r="EP128" s="347">
        <v>0</v>
      </c>
      <c r="EQ128" s="49">
        <v>0</v>
      </c>
      <c r="ER128" s="336"/>
      <c r="ES128" s="49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347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49">
        <v>0</v>
      </c>
      <c r="FN128" s="347">
        <v>0</v>
      </c>
      <c r="FO128" s="347">
        <v>0</v>
      </c>
      <c r="FP128" s="49">
        <v>0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2727</v>
      </c>
      <c r="B129" s="45">
        <f t="shared" si="3"/>
        <v>33279.550000000003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632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632">
        <v>302.7</v>
      </c>
      <c r="EM129" s="336"/>
      <c r="EN129" s="347">
        <v>0</v>
      </c>
      <c r="EO129" s="49">
        <v>0</v>
      </c>
      <c r="EP129" s="347">
        <v>0</v>
      </c>
      <c r="EQ129" s="49">
        <v>347</v>
      </c>
      <c r="ER129" s="336"/>
      <c r="ES129" s="49">
        <v>0</v>
      </c>
      <c r="ET129" s="347">
        <v>0</v>
      </c>
      <c r="EU129" s="347">
        <v>0</v>
      </c>
      <c r="EV129" s="49">
        <v>246.7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347">
        <v>0</v>
      </c>
      <c r="FD129" s="347">
        <v>0</v>
      </c>
      <c r="FE129" s="347">
        <v>0</v>
      </c>
      <c r="FF129" s="49">
        <v>204.3</v>
      </c>
      <c r="FG129" s="336"/>
      <c r="FH129" s="49">
        <v>0</v>
      </c>
      <c r="FI129" s="347">
        <v>0</v>
      </c>
      <c r="FJ129" s="347">
        <v>0</v>
      </c>
      <c r="FK129" s="49">
        <v>233.5</v>
      </c>
      <c r="FL129" s="336"/>
      <c r="FM129" s="49">
        <v>0</v>
      </c>
      <c r="FN129" s="347">
        <v>0</v>
      </c>
      <c r="FO129" s="347">
        <v>0</v>
      </c>
      <c r="FP129" s="49">
        <v>585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54144.237499999988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632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632">
        <v>512.90000000000009</v>
      </c>
      <c r="EM130" s="336"/>
      <c r="EN130" s="347">
        <v>0</v>
      </c>
      <c r="EO130" s="49">
        <v>0</v>
      </c>
      <c r="EP130" s="347">
        <v>131.47499999999945</v>
      </c>
      <c r="EQ130" s="49">
        <v>458.30000000000007</v>
      </c>
      <c r="ER130" s="336"/>
      <c r="ES130" s="49">
        <v>0</v>
      </c>
      <c r="ET130" s="347">
        <v>139.79999999999927</v>
      </c>
      <c r="EU130" s="347">
        <v>123.59999999999945</v>
      </c>
      <c r="EV130" s="49">
        <v>415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347">
        <v>0</v>
      </c>
      <c r="FD130" s="347">
        <v>93.099999999999454</v>
      </c>
      <c r="FE130" s="347">
        <v>29.25</v>
      </c>
      <c r="FF130" s="49">
        <v>260.89999999999998</v>
      </c>
      <c r="FG130" s="336"/>
      <c r="FH130" s="49">
        <v>0</v>
      </c>
      <c r="FI130" s="347">
        <v>53.799999999999272</v>
      </c>
      <c r="FJ130" s="347">
        <v>59.625</v>
      </c>
      <c r="FK130" s="49">
        <v>526.6</v>
      </c>
      <c r="FL130" s="336"/>
      <c r="FM130" s="49">
        <v>0</v>
      </c>
      <c r="FN130" s="347">
        <v>154.04999999999927</v>
      </c>
      <c r="FO130" s="347">
        <v>325.125</v>
      </c>
      <c r="FP130" s="49">
        <v>277.10000000000002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51470.975000000042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632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632">
        <v>365.4</v>
      </c>
      <c r="EM131" s="336"/>
      <c r="EN131" s="347">
        <v>0</v>
      </c>
      <c r="EO131" s="49">
        <v>0</v>
      </c>
      <c r="EP131" s="347">
        <v>301.79999999999836</v>
      </c>
      <c r="EQ131" s="49">
        <v>621</v>
      </c>
      <c r="ER131" s="336"/>
      <c r="ES131" s="49">
        <v>0</v>
      </c>
      <c r="ET131" s="347">
        <v>0</v>
      </c>
      <c r="EU131" s="347">
        <v>66.149999999997817</v>
      </c>
      <c r="EV131" s="49">
        <v>153.30000000000001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347">
        <v>0</v>
      </c>
      <c r="FD131" s="347">
        <v>0</v>
      </c>
      <c r="FE131" s="347">
        <v>137.70000000000164</v>
      </c>
      <c r="FF131" s="49">
        <v>320.8</v>
      </c>
      <c r="FG131" s="336"/>
      <c r="FH131" s="49">
        <v>0</v>
      </c>
      <c r="FI131" s="347">
        <v>0</v>
      </c>
      <c r="FJ131" s="347">
        <v>159.52499999999998</v>
      </c>
      <c r="FK131" s="49">
        <v>275.90000000000003</v>
      </c>
      <c r="FL131" s="336"/>
      <c r="FM131" s="49">
        <v>0</v>
      </c>
      <c r="FN131" s="347">
        <v>0</v>
      </c>
      <c r="FO131" s="347">
        <v>289.72499999999945</v>
      </c>
      <c r="FP131" s="49">
        <v>245.80000000000004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2710</v>
      </c>
      <c r="B132" s="45">
        <f t="shared" si="3"/>
        <v>38632.250000000007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632">
        <v>398.59999999999997</v>
      </c>
      <c r="EH132" s="336"/>
      <c r="EI132" s="49">
        <v>0</v>
      </c>
      <c r="EJ132" s="49">
        <v>0</v>
      </c>
      <c r="EK132" s="49">
        <v>370.5</v>
      </c>
      <c r="EL132" s="632">
        <v>363.40000000000003</v>
      </c>
      <c r="EM132" s="336"/>
      <c r="EN132" s="347">
        <v>0</v>
      </c>
      <c r="EO132" s="49">
        <v>0</v>
      </c>
      <c r="EP132" s="347">
        <v>0</v>
      </c>
      <c r="EQ132" s="49">
        <v>231.3</v>
      </c>
      <c r="ER132" s="336"/>
      <c r="ES132" s="49">
        <v>0</v>
      </c>
      <c r="ET132" s="347">
        <v>0</v>
      </c>
      <c r="EU132" s="347">
        <v>0</v>
      </c>
      <c r="EV132" s="49">
        <v>378.59999999999997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347">
        <v>0</v>
      </c>
      <c r="FD132" s="347">
        <v>0</v>
      </c>
      <c r="FE132" s="347">
        <v>0</v>
      </c>
      <c r="FF132" s="49">
        <v>173</v>
      </c>
      <c r="FG132" s="336"/>
      <c r="FH132" s="49">
        <v>0</v>
      </c>
      <c r="FI132" s="347">
        <v>0</v>
      </c>
      <c r="FJ132" s="347">
        <v>0</v>
      </c>
      <c r="FK132" s="49">
        <v>306.8</v>
      </c>
      <c r="FL132" s="336"/>
      <c r="FM132" s="49">
        <v>0</v>
      </c>
      <c r="FN132" s="347">
        <v>0</v>
      </c>
      <c r="FO132" s="347">
        <v>0</v>
      </c>
      <c r="FP132" s="49">
        <v>469.4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45604.575000000041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632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632">
        <v>262.5</v>
      </c>
      <c r="EM133" s="336"/>
      <c r="EN133" s="347">
        <v>0</v>
      </c>
      <c r="EO133" s="49">
        <v>0</v>
      </c>
      <c r="EP133" s="347">
        <v>159.29999999999563</v>
      </c>
      <c r="EQ133" s="49">
        <v>310.2</v>
      </c>
      <c r="ER133" s="336"/>
      <c r="ES133" s="49">
        <v>0</v>
      </c>
      <c r="ET133" s="347">
        <v>0</v>
      </c>
      <c r="EU133" s="347">
        <v>54.899999999995089</v>
      </c>
      <c r="EV133" s="49">
        <v>334.4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347">
        <v>0</v>
      </c>
      <c r="FD133" s="347">
        <v>0</v>
      </c>
      <c r="FE133" s="347">
        <v>0</v>
      </c>
      <c r="FF133" s="49">
        <v>90</v>
      </c>
      <c r="FG133" s="336"/>
      <c r="FH133" s="49">
        <v>0</v>
      </c>
      <c r="FI133" s="347">
        <v>0</v>
      </c>
      <c r="FJ133" s="347">
        <v>156.67500000000001</v>
      </c>
      <c r="FK133" s="49">
        <v>351.8</v>
      </c>
      <c r="FL133" s="336"/>
      <c r="FM133" s="49">
        <v>0</v>
      </c>
      <c r="FN133" s="347">
        <v>0</v>
      </c>
      <c r="FO133" s="347">
        <v>209.24999999999727</v>
      </c>
      <c r="FP133" s="49">
        <v>263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2729</v>
      </c>
      <c r="B134" s="45">
        <f t="shared" ref="B134:B141" si="4">SUM(D134:ZZ134)</f>
        <v>35653.1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632">
        <v>154.60000000000002</v>
      </c>
      <c r="EH134" s="336"/>
      <c r="EI134" s="49">
        <v>0</v>
      </c>
      <c r="EJ134" s="49">
        <v>0</v>
      </c>
      <c r="EK134" s="49">
        <v>267.75</v>
      </c>
      <c r="EL134" s="632">
        <v>232.79999999999998</v>
      </c>
      <c r="EM134" s="336"/>
      <c r="EN134" s="347">
        <v>0</v>
      </c>
      <c r="EO134" s="49">
        <v>0</v>
      </c>
      <c r="EP134" s="347">
        <v>0</v>
      </c>
      <c r="EQ134" s="49">
        <v>613.29999999999995</v>
      </c>
      <c r="ER134" s="336"/>
      <c r="ES134" s="49">
        <v>0</v>
      </c>
      <c r="ET134" s="347">
        <v>0</v>
      </c>
      <c r="EU134" s="347">
        <v>0</v>
      </c>
      <c r="EV134" s="49">
        <v>398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347">
        <v>0</v>
      </c>
      <c r="FD134" s="347">
        <v>0</v>
      </c>
      <c r="FE134" s="347">
        <v>0</v>
      </c>
      <c r="FF134" s="49">
        <v>273.60000000000002</v>
      </c>
      <c r="FG134" s="336"/>
      <c r="FH134" s="49">
        <v>0</v>
      </c>
      <c r="FI134" s="347">
        <v>0</v>
      </c>
      <c r="FJ134" s="347">
        <v>0</v>
      </c>
      <c r="FK134" s="49">
        <v>295.39999999999998</v>
      </c>
      <c r="FL134" s="336"/>
      <c r="FM134" s="49">
        <v>0</v>
      </c>
      <c r="FN134" s="347">
        <v>0</v>
      </c>
      <c r="FO134" s="347">
        <v>0</v>
      </c>
      <c r="FP134" s="49">
        <v>330.2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66871.849999999904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632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632">
        <v>244.79999999999998</v>
      </c>
      <c r="EM135" s="336"/>
      <c r="EN135" s="347">
        <v>24.699999999997999</v>
      </c>
      <c r="EO135" s="49">
        <v>0</v>
      </c>
      <c r="EP135" s="347">
        <v>284.62499999999727</v>
      </c>
      <c r="EQ135" s="49">
        <v>253.7</v>
      </c>
      <c r="ER135" s="336"/>
      <c r="ES135" s="49">
        <v>0</v>
      </c>
      <c r="ET135" s="347">
        <v>165.54999999999563</v>
      </c>
      <c r="EU135" s="347">
        <v>171.67499999999563</v>
      </c>
      <c r="EV135" s="49">
        <v>433.3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347">
        <v>47.374999999998181</v>
      </c>
      <c r="FD135" s="347">
        <v>114.24999999999272</v>
      </c>
      <c r="FE135" s="347">
        <v>46.424999999995634</v>
      </c>
      <c r="FF135" s="49">
        <v>114.9</v>
      </c>
      <c r="FG135" s="336"/>
      <c r="FH135" s="49">
        <v>0</v>
      </c>
      <c r="FI135" s="347">
        <v>103.54999999999382</v>
      </c>
      <c r="FJ135" s="347">
        <v>215.02499999999998</v>
      </c>
      <c r="FK135" s="49">
        <v>265.3</v>
      </c>
      <c r="FL135" s="336"/>
      <c r="FM135" s="49">
        <v>0</v>
      </c>
      <c r="FN135" s="347">
        <v>226.09999999999127</v>
      </c>
      <c r="FO135" s="347">
        <v>191.62499999999454</v>
      </c>
      <c r="FP135" s="49">
        <v>239.8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3642</v>
      </c>
      <c r="B136" s="45">
        <f t="shared" si="4"/>
        <v>15970.700000000003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632">
        <v>290.3</v>
      </c>
      <c r="EH136" s="336"/>
      <c r="EI136" s="49">
        <v>0</v>
      </c>
      <c r="EJ136" s="49">
        <v>0</v>
      </c>
      <c r="EK136" s="49">
        <v>0</v>
      </c>
      <c r="EL136" s="632">
        <v>59.6</v>
      </c>
      <c r="EM136" s="336"/>
      <c r="EN136" s="347">
        <v>0</v>
      </c>
      <c r="EO136" s="49">
        <v>0</v>
      </c>
      <c r="EP136" s="347">
        <v>0</v>
      </c>
      <c r="EQ136" s="49">
        <v>0</v>
      </c>
      <c r="ER136" s="336"/>
      <c r="ES136" s="49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347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49">
        <v>0</v>
      </c>
      <c r="FN136" s="347">
        <v>0</v>
      </c>
      <c r="FO136" s="347">
        <v>0</v>
      </c>
      <c r="FP136" s="49">
        <v>0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2730</v>
      </c>
      <c r="B137" s="45">
        <f t="shared" si="4"/>
        <v>33800.087500000001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632">
        <v>307.8</v>
      </c>
      <c r="EH137" s="336"/>
      <c r="EI137" s="49">
        <v>0</v>
      </c>
      <c r="EJ137" s="49">
        <v>0</v>
      </c>
      <c r="EK137" s="49">
        <v>345.97499999999997</v>
      </c>
      <c r="EL137" s="632">
        <v>135.80000000000001</v>
      </c>
      <c r="EM137" s="336"/>
      <c r="EN137" s="347">
        <v>0</v>
      </c>
      <c r="EO137" s="49">
        <v>0</v>
      </c>
      <c r="EP137" s="347">
        <v>0</v>
      </c>
      <c r="EQ137" s="49">
        <v>245.29999999999998</v>
      </c>
      <c r="ER137" s="336"/>
      <c r="ES137" s="49">
        <v>0</v>
      </c>
      <c r="ET137" s="347">
        <v>0</v>
      </c>
      <c r="EU137" s="347">
        <v>0</v>
      </c>
      <c r="EV137" s="49">
        <v>604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347">
        <v>0</v>
      </c>
      <c r="FD137" s="347">
        <v>0</v>
      </c>
      <c r="FE137" s="347">
        <v>0</v>
      </c>
      <c r="FF137" s="49">
        <v>0</v>
      </c>
      <c r="FG137" s="336"/>
      <c r="FH137" s="49">
        <v>0</v>
      </c>
      <c r="FI137" s="347">
        <v>0</v>
      </c>
      <c r="FJ137" s="347">
        <v>0</v>
      </c>
      <c r="FK137" s="49">
        <v>212.4</v>
      </c>
      <c r="FL137" s="336"/>
      <c r="FM137" s="49">
        <v>0</v>
      </c>
      <c r="FN137" s="347">
        <v>0</v>
      </c>
      <c r="FO137" s="347">
        <v>0</v>
      </c>
      <c r="FP137" s="49">
        <v>276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2728</v>
      </c>
      <c r="B138" s="45">
        <f t="shared" si="4"/>
        <v>40434.424999999996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632">
        <v>359.6</v>
      </c>
      <c r="EH138" s="336"/>
      <c r="EI138" s="49">
        <v>0</v>
      </c>
      <c r="EJ138" s="49">
        <v>0</v>
      </c>
      <c r="EK138" s="49">
        <v>206.625</v>
      </c>
      <c r="EL138" s="632">
        <v>249.40000000000003</v>
      </c>
      <c r="EM138" s="336"/>
      <c r="EN138" s="347">
        <v>0</v>
      </c>
      <c r="EO138" s="49">
        <v>0</v>
      </c>
      <c r="EP138" s="347">
        <v>0</v>
      </c>
      <c r="EQ138" s="49">
        <v>499.6</v>
      </c>
      <c r="ER138" s="336"/>
      <c r="ES138" s="49">
        <v>0</v>
      </c>
      <c r="ET138" s="347">
        <v>0</v>
      </c>
      <c r="EU138" s="347">
        <v>0</v>
      </c>
      <c r="EV138" s="49">
        <v>243.6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347">
        <v>0</v>
      </c>
      <c r="FD138" s="347">
        <v>0</v>
      </c>
      <c r="FE138" s="347">
        <v>0</v>
      </c>
      <c r="FF138" s="49">
        <v>97.5</v>
      </c>
      <c r="FG138" s="336"/>
      <c r="FH138" s="49">
        <v>0</v>
      </c>
      <c r="FI138" s="347">
        <v>0</v>
      </c>
      <c r="FJ138" s="347">
        <v>0</v>
      </c>
      <c r="FK138" s="49">
        <v>309.59999999999997</v>
      </c>
      <c r="FL138" s="336"/>
      <c r="FM138" s="49">
        <v>0</v>
      </c>
      <c r="FN138" s="347">
        <v>0</v>
      </c>
      <c r="FO138" s="347">
        <v>0</v>
      </c>
      <c r="FP138" s="49">
        <v>379.8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2709</v>
      </c>
      <c r="B139" s="45">
        <f t="shared" si="4"/>
        <v>36356.962500000001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632">
        <v>363.9</v>
      </c>
      <c r="EH139" s="336"/>
      <c r="EI139" s="49">
        <v>0</v>
      </c>
      <c r="EJ139" s="49">
        <v>0</v>
      </c>
      <c r="EK139" s="49">
        <v>386.32500000000005</v>
      </c>
      <c r="EL139" s="632">
        <v>159.80000000000001</v>
      </c>
      <c r="EM139" s="336"/>
      <c r="EN139" s="347">
        <v>0</v>
      </c>
      <c r="EO139" s="49">
        <v>0</v>
      </c>
      <c r="EP139" s="347">
        <v>0</v>
      </c>
      <c r="EQ139" s="49">
        <v>547.6</v>
      </c>
      <c r="ER139" s="336"/>
      <c r="ES139" s="49">
        <v>0</v>
      </c>
      <c r="ET139" s="347">
        <v>0</v>
      </c>
      <c r="EU139" s="347">
        <v>0</v>
      </c>
      <c r="EV139" s="49">
        <v>461.3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347">
        <v>0</v>
      </c>
      <c r="FD139" s="347">
        <v>0</v>
      </c>
      <c r="FE139" s="347">
        <v>0</v>
      </c>
      <c r="FF139" s="49">
        <v>137.4</v>
      </c>
      <c r="FG139" s="336"/>
      <c r="FH139" s="49">
        <v>0</v>
      </c>
      <c r="FI139" s="347">
        <v>0</v>
      </c>
      <c r="FJ139" s="347">
        <v>0</v>
      </c>
      <c r="FK139" s="49">
        <v>388.7</v>
      </c>
      <c r="FL139" s="336"/>
      <c r="FM139" s="49">
        <v>0</v>
      </c>
      <c r="FN139" s="347">
        <v>0</v>
      </c>
      <c r="FO139" s="347">
        <v>0</v>
      </c>
      <c r="FP139" s="49">
        <v>206.39999999999998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57192.224999999991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632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632">
        <v>552.4</v>
      </c>
      <c r="EM140" s="336"/>
      <c r="EN140" s="347">
        <v>23.025000000000546</v>
      </c>
      <c r="EO140" s="49">
        <v>0</v>
      </c>
      <c r="EP140" s="347">
        <v>196.04999999999836</v>
      </c>
      <c r="EQ140" s="49">
        <v>381.5</v>
      </c>
      <c r="ER140" s="336"/>
      <c r="ES140" s="49">
        <v>0</v>
      </c>
      <c r="ET140" s="347">
        <v>175.5</v>
      </c>
      <c r="EU140" s="347">
        <v>208.125</v>
      </c>
      <c r="EV140" s="49">
        <v>85.6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347">
        <v>35.000000000000909</v>
      </c>
      <c r="FD140" s="347">
        <v>126.84999999999854</v>
      </c>
      <c r="FE140" s="347">
        <v>62.624999999997272</v>
      </c>
      <c r="FF140" s="49">
        <v>180.5</v>
      </c>
      <c r="FG140" s="336"/>
      <c r="FH140" s="49">
        <v>0</v>
      </c>
      <c r="FI140" s="347">
        <v>180.49999999999818</v>
      </c>
      <c r="FJ140" s="347">
        <v>81.150000000000006</v>
      </c>
      <c r="FK140" s="49">
        <v>401</v>
      </c>
      <c r="FL140" s="336"/>
      <c r="FM140" s="49">
        <v>0</v>
      </c>
      <c r="FN140" s="347">
        <v>198.59999999999854</v>
      </c>
      <c r="FO140" s="347">
        <v>235.08749999999782</v>
      </c>
      <c r="FP140" s="49">
        <v>500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63890.099999999991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632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632">
        <v>240.2</v>
      </c>
      <c r="EM141" s="336"/>
      <c r="EN141" s="347">
        <v>44.200000000000728</v>
      </c>
      <c r="EO141" s="49">
        <v>0</v>
      </c>
      <c r="EP141" s="347">
        <v>230.39999999999782</v>
      </c>
      <c r="EQ141" s="49">
        <v>644.4</v>
      </c>
      <c r="ER141" s="336"/>
      <c r="ES141" s="49">
        <v>0</v>
      </c>
      <c r="ET141" s="347">
        <v>123.80000000000473</v>
      </c>
      <c r="EU141" s="347">
        <v>252.07499999999891</v>
      </c>
      <c r="EV141" s="49">
        <v>321.90000000000003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347">
        <v>46.025000000002365</v>
      </c>
      <c r="FD141" s="347">
        <v>83.850000000004002</v>
      </c>
      <c r="FE141" s="347">
        <v>105.29999999999836</v>
      </c>
      <c r="FF141" s="49">
        <v>97.5</v>
      </c>
      <c r="FG141" s="336"/>
      <c r="FH141" s="49">
        <v>0</v>
      </c>
      <c r="FI141" s="347">
        <v>125.00000000000182</v>
      </c>
      <c r="FJ141" s="347">
        <v>168</v>
      </c>
      <c r="FK141" s="49">
        <v>362.4</v>
      </c>
      <c r="FL141" s="336"/>
      <c r="FM141" s="49">
        <v>0</v>
      </c>
      <c r="FN141" s="347">
        <v>223.44999999999891</v>
      </c>
      <c r="FO141" s="347">
        <v>121.57499999999891</v>
      </c>
      <c r="FP141" s="49">
        <v>387.3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347"/>
      <c r="EO142" s="49"/>
      <c r="EP142" s="347"/>
      <c r="EQ142" s="49"/>
      <c r="ER142" s="336"/>
      <c r="ES142" s="49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347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49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26315.862500000007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347">
        <v>0</v>
      </c>
      <c r="EO143" s="49">
        <v>0</v>
      </c>
      <c r="EP143" s="347">
        <v>250.79999999999973</v>
      </c>
      <c r="EQ143" s="49">
        <v>518.19999999999993</v>
      </c>
      <c r="ER143" s="336"/>
      <c r="ES143" s="49">
        <v>0</v>
      </c>
      <c r="ET143" s="347">
        <v>0</v>
      </c>
      <c r="EU143" s="347">
        <v>107.62499999999864</v>
      </c>
      <c r="EV143" s="49">
        <v>357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347">
        <v>0</v>
      </c>
      <c r="FD143" s="347">
        <v>0</v>
      </c>
      <c r="FE143" s="347">
        <v>95.624999999998636</v>
      </c>
      <c r="FF143" s="49">
        <v>202.5</v>
      </c>
      <c r="FG143" s="336"/>
      <c r="FH143" s="49">
        <v>0</v>
      </c>
      <c r="FI143" s="347">
        <v>0</v>
      </c>
      <c r="FJ143" s="347">
        <v>349.5</v>
      </c>
      <c r="FK143" s="49">
        <v>387.40000000000003</v>
      </c>
      <c r="FL143" s="336"/>
      <c r="FM143" s="49">
        <v>0</v>
      </c>
      <c r="FN143" s="347">
        <v>0</v>
      </c>
      <c r="FO143" s="347">
        <v>141.1875</v>
      </c>
      <c r="FP143" s="49">
        <v>391.9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6264.3625000000211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347">
        <v>44.925000000002001</v>
      </c>
      <c r="EO144" s="49">
        <v>0</v>
      </c>
      <c r="EP144" s="347">
        <v>0</v>
      </c>
      <c r="EQ144" s="347">
        <v>0</v>
      </c>
      <c r="ER144" s="336"/>
      <c r="ES144" s="49">
        <v>0</v>
      </c>
      <c r="ET144" s="347">
        <v>168.84999999999673</v>
      </c>
      <c r="EU144" s="347">
        <v>0</v>
      </c>
      <c r="EV144" s="347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347">
        <v>45.575000000000728</v>
      </c>
      <c r="FD144" s="347">
        <v>103.94999999999709</v>
      </c>
      <c r="FE144" s="347">
        <v>0</v>
      </c>
      <c r="FF144" s="347">
        <v>0</v>
      </c>
      <c r="FG144" s="336"/>
      <c r="FH144" s="49">
        <v>0</v>
      </c>
      <c r="FI144" s="347">
        <v>66.499999999998181</v>
      </c>
      <c r="FJ144" s="347">
        <v>0</v>
      </c>
      <c r="FK144" s="49">
        <v>0</v>
      </c>
      <c r="FL144" s="336"/>
      <c r="FM144" s="49">
        <v>0</v>
      </c>
      <c r="FN144" s="347">
        <v>158.75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30538.424999999985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347">
        <v>56.549999999999727</v>
      </c>
      <c r="EO145" s="49">
        <v>0</v>
      </c>
      <c r="EP145" s="347">
        <v>5.774999999996453</v>
      </c>
      <c r="EQ145" s="49">
        <v>400.5</v>
      </c>
      <c r="ER145" s="336"/>
      <c r="ES145" s="49">
        <v>0</v>
      </c>
      <c r="ET145" s="347">
        <v>114.74999999999818</v>
      </c>
      <c r="EU145" s="347">
        <v>217.12499999999864</v>
      </c>
      <c r="EV145" s="49">
        <v>569.79999999999995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347">
        <v>42.375</v>
      </c>
      <c r="FD145" s="347">
        <v>29.099999999999454</v>
      </c>
      <c r="FE145" s="347">
        <v>266.99999999999727</v>
      </c>
      <c r="FF145" s="49">
        <v>144.5</v>
      </c>
      <c r="FG145" s="336"/>
      <c r="FH145" s="49">
        <v>0</v>
      </c>
      <c r="FI145" s="347">
        <v>69</v>
      </c>
      <c r="FJ145" s="347">
        <v>162.14999999999998</v>
      </c>
      <c r="FK145" s="49">
        <v>364.5</v>
      </c>
      <c r="FL145" s="336"/>
      <c r="FM145" s="49">
        <v>0</v>
      </c>
      <c r="FN145" s="347">
        <v>14.949999999999818</v>
      </c>
      <c r="FO145" s="347">
        <v>165.14999999999782</v>
      </c>
      <c r="FP145" s="49">
        <v>514.70000000000005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2736</v>
      </c>
      <c r="B146" s="45">
        <f t="shared" si="5"/>
        <v>17110.462500000001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347">
        <v>0</v>
      </c>
      <c r="EO146" s="49">
        <v>0</v>
      </c>
      <c r="EP146" s="347">
        <v>0</v>
      </c>
      <c r="EQ146" s="49">
        <v>347.8</v>
      </c>
      <c r="ER146" s="336"/>
      <c r="ES146" s="49">
        <v>0</v>
      </c>
      <c r="ET146" s="347">
        <v>0</v>
      </c>
      <c r="EU146" s="347">
        <v>0</v>
      </c>
      <c r="EV146" s="49">
        <v>62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347">
        <v>0</v>
      </c>
      <c r="FD146" s="347">
        <v>0</v>
      </c>
      <c r="FE146" s="347">
        <v>0</v>
      </c>
      <c r="FF146" s="49">
        <v>120.6</v>
      </c>
      <c r="FG146" s="336"/>
      <c r="FH146" s="49">
        <v>0</v>
      </c>
      <c r="FI146" s="347">
        <v>0</v>
      </c>
      <c r="FJ146" s="347">
        <v>0</v>
      </c>
      <c r="FK146" s="49">
        <v>312.2</v>
      </c>
      <c r="FL146" s="336"/>
      <c r="FM146" s="49">
        <v>0</v>
      </c>
      <c r="FN146" s="347">
        <v>0</v>
      </c>
      <c r="FO146" s="347">
        <v>0</v>
      </c>
      <c r="FP146" s="49">
        <v>406.1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23209.649999999969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347">
        <v>98.999999999999091</v>
      </c>
      <c r="EO147" s="49">
        <v>0</v>
      </c>
      <c r="EP147" s="347">
        <v>360.07500000000437</v>
      </c>
      <c r="EQ147" s="347">
        <v>0</v>
      </c>
      <c r="ER147" s="336"/>
      <c r="ES147" s="49">
        <v>0</v>
      </c>
      <c r="ET147" s="347">
        <v>129.29999999999745</v>
      </c>
      <c r="EU147" s="347">
        <v>61.875000000002728</v>
      </c>
      <c r="EV147" s="347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347">
        <v>49.199999999997999</v>
      </c>
      <c r="FD147" s="347">
        <v>159.24999999999818</v>
      </c>
      <c r="FE147" s="347">
        <v>78.67500000000382</v>
      </c>
      <c r="FF147" s="347">
        <v>0</v>
      </c>
      <c r="FG147" s="336"/>
      <c r="FH147" s="49">
        <v>0</v>
      </c>
      <c r="FI147" s="347">
        <v>53.999999999998181</v>
      </c>
      <c r="FJ147" s="347">
        <v>218.84999999999997</v>
      </c>
      <c r="FK147" s="49">
        <v>0</v>
      </c>
      <c r="FL147" s="336"/>
      <c r="FM147" s="49">
        <v>0</v>
      </c>
      <c r="FN147" s="347">
        <v>160</v>
      </c>
      <c r="FO147" s="347">
        <v>263.70000000000709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33093.325000000026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347">
        <v>0</v>
      </c>
      <c r="EO148" s="49">
        <v>0</v>
      </c>
      <c r="EP148" s="347">
        <v>318.29999999999563</v>
      </c>
      <c r="EQ148" s="49">
        <v>324.7</v>
      </c>
      <c r="ER148" s="336"/>
      <c r="ES148" s="49">
        <v>0</v>
      </c>
      <c r="ET148" s="347">
        <v>0</v>
      </c>
      <c r="EU148" s="347">
        <v>81.974999999999454</v>
      </c>
      <c r="EV148" s="49">
        <v>423.7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347">
        <v>0</v>
      </c>
      <c r="FD148" s="347">
        <v>0</v>
      </c>
      <c r="FE148" s="347">
        <v>22.049999999998363</v>
      </c>
      <c r="FF148" s="49">
        <v>120.5</v>
      </c>
      <c r="FG148" s="336"/>
      <c r="FH148" s="49">
        <v>0</v>
      </c>
      <c r="FI148" s="347">
        <v>0</v>
      </c>
      <c r="FJ148" s="347">
        <v>289.42500000000001</v>
      </c>
      <c r="FK148" s="49">
        <v>284.5</v>
      </c>
      <c r="FL148" s="336"/>
      <c r="FM148" s="49">
        <v>0</v>
      </c>
      <c r="FN148" s="347">
        <v>0</v>
      </c>
      <c r="FO148" s="347">
        <v>162.63750000000164</v>
      </c>
      <c r="FP148" s="49">
        <v>386.5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32313.025000000034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347">
        <v>0</v>
      </c>
      <c r="EO149" s="49">
        <v>0</v>
      </c>
      <c r="EP149" s="347">
        <v>164.77500000000055</v>
      </c>
      <c r="EQ149" s="49">
        <v>336</v>
      </c>
      <c r="ER149" s="336"/>
      <c r="ES149" s="49">
        <v>0</v>
      </c>
      <c r="ET149" s="347">
        <v>30.099999999999454</v>
      </c>
      <c r="EU149" s="347">
        <v>243.67500000000246</v>
      </c>
      <c r="EV149" s="49">
        <v>132.1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347">
        <v>0</v>
      </c>
      <c r="FD149" s="347">
        <v>4.9000000000005457</v>
      </c>
      <c r="FE149" s="347">
        <v>304.27499999999918</v>
      </c>
      <c r="FF149" s="49">
        <v>331.9</v>
      </c>
      <c r="FG149" s="336"/>
      <c r="FH149" s="49">
        <v>0</v>
      </c>
      <c r="FI149" s="347">
        <v>119.29999999999927</v>
      </c>
      <c r="FJ149" s="347">
        <v>179.625</v>
      </c>
      <c r="FK149" s="49">
        <v>200.6</v>
      </c>
      <c r="FL149" s="336"/>
      <c r="FM149" s="49">
        <v>0</v>
      </c>
      <c r="FN149" s="347">
        <v>192.84999999999945</v>
      </c>
      <c r="FO149" s="347">
        <v>244.875</v>
      </c>
      <c r="FP149" s="49">
        <v>360.1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32738.024999999972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347">
        <v>71.400000000001455</v>
      </c>
      <c r="EO150" s="49">
        <v>0</v>
      </c>
      <c r="EP150" s="347">
        <v>98.475000000000819</v>
      </c>
      <c r="EQ150" s="49">
        <v>219.3</v>
      </c>
      <c r="ER150" s="336"/>
      <c r="ES150" s="49">
        <v>0</v>
      </c>
      <c r="ET150" s="347">
        <v>136.79999999999927</v>
      </c>
      <c r="EU150" s="347">
        <v>132.37500000000273</v>
      </c>
      <c r="EV150" s="49">
        <v>191.8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347">
        <v>59.675000000001091</v>
      </c>
      <c r="FD150" s="347">
        <v>159.64999999999964</v>
      </c>
      <c r="FE150" s="347">
        <v>122.62500000000136</v>
      </c>
      <c r="FF150" s="49">
        <v>16.900000000000002</v>
      </c>
      <c r="FG150" s="336"/>
      <c r="FH150" s="49">
        <v>0</v>
      </c>
      <c r="FI150" s="347">
        <v>196.64999999999418</v>
      </c>
      <c r="FJ150" s="347">
        <v>243</v>
      </c>
      <c r="FK150" s="49">
        <v>257</v>
      </c>
      <c r="FL150" s="336"/>
      <c r="FM150" s="49">
        <v>0</v>
      </c>
      <c r="FN150" s="347">
        <v>183.14999999999418</v>
      </c>
      <c r="FO150" s="347">
        <v>168.00000000000136</v>
      </c>
      <c r="FP150" s="49">
        <v>456.35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1683.2624999999935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347">
        <v>67.549999999999272</v>
      </c>
      <c r="EO151" s="49">
        <v>0</v>
      </c>
      <c r="EP151" s="347">
        <v>0</v>
      </c>
      <c r="EQ151" s="347">
        <v>0</v>
      </c>
      <c r="ER151" s="336"/>
      <c r="ES151" s="49">
        <v>0</v>
      </c>
      <c r="ET151" s="347">
        <v>0</v>
      </c>
      <c r="EU151" s="347">
        <v>0</v>
      </c>
      <c r="EV151" s="347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347">
        <v>46.274999999998727</v>
      </c>
      <c r="FD151" s="347">
        <v>0</v>
      </c>
      <c r="FE151" s="347">
        <v>0</v>
      </c>
      <c r="FF151" s="347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49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30267.750000000015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347">
        <v>0</v>
      </c>
      <c r="EO152" s="49">
        <v>0</v>
      </c>
      <c r="EP152" s="347">
        <v>99.374999999997272</v>
      </c>
      <c r="EQ152" s="49">
        <v>166.6</v>
      </c>
      <c r="ER152" s="336"/>
      <c r="ES152" s="49">
        <v>0</v>
      </c>
      <c r="ET152" s="347">
        <v>0</v>
      </c>
      <c r="EU152" s="347">
        <v>151.49999999999727</v>
      </c>
      <c r="EV152" s="49">
        <v>273.2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347">
        <v>0</v>
      </c>
      <c r="FD152" s="347">
        <v>0</v>
      </c>
      <c r="FE152" s="347">
        <v>154.72499999999673</v>
      </c>
      <c r="FF152" s="49">
        <v>88.2</v>
      </c>
      <c r="FG152" s="336"/>
      <c r="FH152" s="49">
        <v>0</v>
      </c>
      <c r="FI152" s="347">
        <v>0</v>
      </c>
      <c r="FJ152" s="347">
        <v>187.2</v>
      </c>
      <c r="FK152" s="49">
        <v>355</v>
      </c>
      <c r="FL152" s="336"/>
      <c r="FM152" s="49">
        <v>0</v>
      </c>
      <c r="FN152" s="347">
        <v>0</v>
      </c>
      <c r="FO152" s="347">
        <v>171.07499999999618</v>
      </c>
      <c r="FP152" s="49">
        <v>315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1565.699999999983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347">
        <v>146.52500000000055</v>
      </c>
      <c r="EO153" s="49">
        <v>0</v>
      </c>
      <c r="EP153" s="347">
        <v>0</v>
      </c>
      <c r="EQ153" s="347">
        <v>0</v>
      </c>
      <c r="ER153" s="336"/>
      <c r="ES153" s="49">
        <v>0</v>
      </c>
      <c r="ET153" s="347">
        <v>0</v>
      </c>
      <c r="EU153" s="347">
        <v>0</v>
      </c>
      <c r="EV153" s="347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347">
        <v>49.000000000000909</v>
      </c>
      <c r="FD153" s="347">
        <v>0</v>
      </c>
      <c r="FE153" s="347">
        <v>0</v>
      </c>
      <c r="FF153" s="347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49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45307.712500000031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347">
        <v>37.374999999998181</v>
      </c>
      <c r="EO154" s="49">
        <v>0</v>
      </c>
      <c r="EP154" s="347">
        <v>196.724999999994</v>
      </c>
      <c r="EQ154" s="49">
        <v>373.19999999999993</v>
      </c>
      <c r="ER154" s="336"/>
      <c r="ES154" s="49">
        <v>0</v>
      </c>
      <c r="ET154" s="347">
        <v>95.249999999998181</v>
      </c>
      <c r="EU154" s="347">
        <v>27.599999999996726</v>
      </c>
      <c r="EV154" s="49">
        <v>319.89999999999998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347">
        <v>34.999999999999091</v>
      </c>
      <c r="FD154" s="347">
        <v>107.70000000000073</v>
      </c>
      <c r="FE154" s="347">
        <v>0</v>
      </c>
      <c r="FF154" s="49">
        <v>134.69999999999999</v>
      </c>
      <c r="FG154" s="336"/>
      <c r="FH154" s="49">
        <v>0</v>
      </c>
      <c r="FI154" s="347">
        <v>91.849999999998545</v>
      </c>
      <c r="FJ154" s="347">
        <v>106.72500000000001</v>
      </c>
      <c r="FK154" s="49">
        <v>296.3</v>
      </c>
      <c r="FL154" s="336"/>
      <c r="FM154" s="49">
        <v>0</v>
      </c>
      <c r="FN154" s="347">
        <v>239.30000000000473</v>
      </c>
      <c r="FO154" s="347">
        <v>329.06249999998909</v>
      </c>
      <c r="FP154" s="49">
        <v>278.3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12806.799999999981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347">
        <v>0</v>
      </c>
      <c r="EO155" s="49">
        <v>0</v>
      </c>
      <c r="EP155" s="347">
        <v>296.69999999999891</v>
      </c>
      <c r="EQ155" s="347">
        <v>0</v>
      </c>
      <c r="ER155" s="336"/>
      <c r="ES155" s="49">
        <v>0</v>
      </c>
      <c r="ET155" s="347">
        <v>0</v>
      </c>
      <c r="EU155" s="347">
        <v>181.05000000000382</v>
      </c>
      <c r="EV155" s="347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347">
        <v>0</v>
      </c>
      <c r="FD155" s="347">
        <v>0</v>
      </c>
      <c r="FE155" s="347">
        <v>150.07500000000164</v>
      </c>
      <c r="FF155" s="347">
        <v>0</v>
      </c>
      <c r="FG155" s="336"/>
      <c r="FH155" s="49">
        <v>0</v>
      </c>
      <c r="FI155" s="347">
        <v>0</v>
      </c>
      <c r="FJ155" s="347">
        <v>240.89999999999998</v>
      </c>
      <c r="FK155" s="49">
        <v>0</v>
      </c>
      <c r="FL155" s="336"/>
      <c r="FM155" s="49">
        <v>0</v>
      </c>
      <c r="FN155" s="347">
        <v>0</v>
      </c>
      <c r="FO155" s="347">
        <v>233.62500000000273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19230.675000000003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347">
        <v>122.62499999999909</v>
      </c>
      <c r="EO156" s="49">
        <v>0</v>
      </c>
      <c r="EP156" s="347">
        <v>173.55000000000655</v>
      </c>
      <c r="EQ156" s="347">
        <v>0</v>
      </c>
      <c r="ER156" s="336"/>
      <c r="ES156" s="49">
        <v>0</v>
      </c>
      <c r="ET156" s="347">
        <v>82.500000000001819</v>
      </c>
      <c r="EU156" s="347">
        <v>54.600000000004911</v>
      </c>
      <c r="EV156" s="347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347">
        <v>87.750000000000909</v>
      </c>
      <c r="FD156" s="347">
        <v>119.85000000000036</v>
      </c>
      <c r="FE156" s="347">
        <v>175.87500000000273</v>
      </c>
      <c r="FF156" s="347">
        <v>0</v>
      </c>
      <c r="FG156" s="336"/>
      <c r="FH156" s="49">
        <v>0</v>
      </c>
      <c r="FI156" s="347">
        <v>235.22499999999673</v>
      </c>
      <c r="FJ156" s="347">
        <v>178.125</v>
      </c>
      <c r="FK156" s="49">
        <v>0</v>
      </c>
      <c r="FL156" s="336"/>
      <c r="FM156" s="49">
        <v>0</v>
      </c>
      <c r="FN156" s="347">
        <v>234.69999999999891</v>
      </c>
      <c r="FO156" s="347">
        <v>192.48750000000109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38795.787500000057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347">
        <v>94.524999999999636</v>
      </c>
      <c r="EO157" s="49">
        <v>0</v>
      </c>
      <c r="EP157" s="347">
        <v>647.17500000000382</v>
      </c>
      <c r="EQ157" s="49">
        <v>490.6</v>
      </c>
      <c r="ER157" s="336"/>
      <c r="ES157" s="49">
        <v>0</v>
      </c>
      <c r="ET157" s="347">
        <v>203.60000000000218</v>
      </c>
      <c r="EU157" s="347">
        <v>224.77500000000327</v>
      </c>
      <c r="EV157" s="49">
        <v>370.7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347">
        <v>82.499999999999091</v>
      </c>
      <c r="FD157" s="347">
        <v>100.10000000000218</v>
      </c>
      <c r="FE157" s="347">
        <v>10.125000000005457</v>
      </c>
      <c r="FF157" s="49">
        <v>184.5</v>
      </c>
      <c r="FG157" s="336"/>
      <c r="FH157" s="49">
        <v>0</v>
      </c>
      <c r="FI157" s="347">
        <v>98.850000000000364</v>
      </c>
      <c r="FJ157" s="347">
        <v>321.52499999999998</v>
      </c>
      <c r="FK157" s="49">
        <v>159.19999999999999</v>
      </c>
      <c r="FL157" s="336"/>
      <c r="FM157" s="49">
        <v>0</v>
      </c>
      <c r="FN157" s="347">
        <v>225.54999999999927</v>
      </c>
      <c r="FO157" s="347">
        <v>140.40000000000327</v>
      </c>
      <c r="FP157" s="49">
        <v>258.3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26218.549999999974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347">
        <v>0</v>
      </c>
      <c r="EO158" s="49">
        <v>0</v>
      </c>
      <c r="EP158" s="347">
        <v>179.47500000000491</v>
      </c>
      <c r="EQ158" s="49">
        <v>169.8</v>
      </c>
      <c r="ER158" s="336"/>
      <c r="ES158" s="49">
        <v>0</v>
      </c>
      <c r="ET158" s="347">
        <v>0</v>
      </c>
      <c r="EU158" s="347">
        <v>241.42500000000518</v>
      </c>
      <c r="EV158" s="49">
        <v>243.9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347">
        <v>0</v>
      </c>
      <c r="FD158" s="347">
        <v>0</v>
      </c>
      <c r="FE158" s="347">
        <v>5.7750000000046384</v>
      </c>
      <c r="FF158" s="49">
        <v>48.6</v>
      </c>
      <c r="FG158" s="336"/>
      <c r="FH158" s="49">
        <v>0</v>
      </c>
      <c r="FI158" s="347">
        <v>0</v>
      </c>
      <c r="FJ158" s="347">
        <v>56.324999999999996</v>
      </c>
      <c r="FK158" s="49">
        <v>131.80000000000001</v>
      </c>
      <c r="FL158" s="336"/>
      <c r="FM158" s="49">
        <v>0</v>
      </c>
      <c r="FN158" s="347">
        <v>0</v>
      </c>
      <c r="FO158" s="347">
        <v>123.67500000000518</v>
      </c>
      <c r="FP158" s="49">
        <v>481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1379.6624999999749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347">
        <v>17.375000000000909</v>
      </c>
      <c r="EO159" s="49">
        <v>0</v>
      </c>
      <c r="EP159" s="347">
        <v>0</v>
      </c>
      <c r="EQ159" s="347">
        <v>0</v>
      </c>
      <c r="ER159" s="336"/>
      <c r="ES159" s="49">
        <v>0</v>
      </c>
      <c r="ET159" s="347">
        <v>0</v>
      </c>
      <c r="EU159" s="347">
        <v>0</v>
      </c>
      <c r="EV159" s="347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347">
        <v>30.000000000000909</v>
      </c>
      <c r="FD159" s="347">
        <v>0</v>
      </c>
      <c r="FE159" s="347">
        <v>0</v>
      </c>
      <c r="FF159" s="347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49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35280.837499999994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347">
        <v>111.55000000000018</v>
      </c>
      <c r="EO160" s="49">
        <v>0</v>
      </c>
      <c r="EP160" s="347">
        <v>223.49999999999454</v>
      </c>
      <c r="EQ160" s="49">
        <v>225.7</v>
      </c>
      <c r="ER160" s="336"/>
      <c r="ES160" s="49">
        <v>0</v>
      </c>
      <c r="ET160" s="347">
        <v>12.600000000000364</v>
      </c>
      <c r="EU160" s="347">
        <v>155.54999999999563</v>
      </c>
      <c r="EV160" s="49">
        <v>192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347">
        <v>47.125</v>
      </c>
      <c r="FD160" s="347">
        <v>8.1499999999996362</v>
      </c>
      <c r="FE160" s="347">
        <v>82.574999999993452</v>
      </c>
      <c r="FF160" s="49">
        <v>84.1</v>
      </c>
      <c r="FG160" s="336"/>
      <c r="FH160" s="49">
        <v>0</v>
      </c>
      <c r="FI160" s="347">
        <v>88.449999999999818</v>
      </c>
      <c r="FJ160" s="347">
        <v>254.625</v>
      </c>
      <c r="FK160" s="49">
        <v>307.2</v>
      </c>
      <c r="FL160" s="336"/>
      <c r="FM160" s="49">
        <v>0</v>
      </c>
      <c r="FN160" s="347">
        <v>180.39999999999873</v>
      </c>
      <c r="FO160" s="347">
        <v>57.599999999993997</v>
      </c>
      <c r="FP160" s="49">
        <v>390.6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2731</v>
      </c>
      <c r="B161" s="45">
        <f t="shared" si="5"/>
        <v>18152.224999999999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347">
        <v>0</v>
      </c>
      <c r="EO161" s="49">
        <v>0</v>
      </c>
      <c r="EP161" s="347">
        <v>0</v>
      </c>
      <c r="EQ161" s="49">
        <v>329.9</v>
      </c>
      <c r="ER161" s="336"/>
      <c r="ES161" s="49">
        <v>0</v>
      </c>
      <c r="ET161" s="347">
        <v>0</v>
      </c>
      <c r="EU161" s="347">
        <v>0</v>
      </c>
      <c r="EV161" s="49">
        <v>487.5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347">
        <v>0</v>
      </c>
      <c r="FD161" s="347">
        <v>0</v>
      </c>
      <c r="FE161" s="347">
        <v>0</v>
      </c>
      <c r="FF161" s="49">
        <v>246.2</v>
      </c>
      <c r="FG161" s="336"/>
      <c r="FH161" s="49">
        <v>0</v>
      </c>
      <c r="FI161" s="347">
        <v>0</v>
      </c>
      <c r="FJ161" s="347">
        <v>0</v>
      </c>
      <c r="FK161" s="49">
        <v>257.7</v>
      </c>
      <c r="FL161" s="336"/>
      <c r="FM161" s="49">
        <v>0</v>
      </c>
      <c r="FN161" s="347">
        <v>0</v>
      </c>
      <c r="FO161" s="347">
        <v>0</v>
      </c>
      <c r="FP161" s="49">
        <v>480.1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1522.8999999999987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347">
        <v>94.699999999998909</v>
      </c>
      <c r="EO162" s="49">
        <v>0</v>
      </c>
      <c r="EP162" s="347">
        <v>0</v>
      </c>
      <c r="EQ162" s="347">
        <v>0</v>
      </c>
      <c r="ER162" s="336"/>
      <c r="ES162" s="49">
        <v>0</v>
      </c>
      <c r="ET162" s="347">
        <v>0</v>
      </c>
      <c r="EU162" s="347">
        <v>0</v>
      </c>
      <c r="EV162" s="347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347">
        <v>67.050000000000182</v>
      </c>
      <c r="FD162" s="347">
        <v>0</v>
      </c>
      <c r="FE162" s="347">
        <v>0</v>
      </c>
      <c r="FF162" s="347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49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38821.787500000006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347">
        <v>85.525000000001</v>
      </c>
      <c r="EO163" s="49">
        <v>0</v>
      </c>
      <c r="EP163" s="347">
        <v>125.32500000000437</v>
      </c>
      <c r="EQ163" s="49">
        <v>193.49999999999997</v>
      </c>
      <c r="ER163" s="336"/>
      <c r="ES163" s="49">
        <v>0</v>
      </c>
      <c r="ET163" s="347">
        <v>56.250000000001819</v>
      </c>
      <c r="EU163" s="347">
        <v>100.27500000000327</v>
      </c>
      <c r="EV163" s="49">
        <v>16.5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347">
        <v>2.2750000000000909</v>
      </c>
      <c r="FD163" s="347">
        <v>9.750000000001819</v>
      </c>
      <c r="FE163" s="347">
        <v>90.224999999999454</v>
      </c>
      <c r="FF163" s="49">
        <v>112.80000000000001</v>
      </c>
      <c r="FG163" s="336"/>
      <c r="FH163" s="49">
        <v>0</v>
      </c>
      <c r="FI163" s="347">
        <v>109.050000000002</v>
      </c>
      <c r="FJ163" s="347">
        <v>176.32499999999999</v>
      </c>
      <c r="FK163" s="49">
        <v>274.8</v>
      </c>
      <c r="FL163" s="336"/>
      <c r="FM163" s="49">
        <v>0</v>
      </c>
      <c r="FN163" s="347">
        <v>212.40000000000146</v>
      </c>
      <c r="FO163" s="347">
        <v>174.75000000000273</v>
      </c>
      <c r="FP163" s="49">
        <v>415.99999999999994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10596.400000000011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347">
        <v>103.89999999999964</v>
      </c>
      <c r="EO164" s="49">
        <v>0</v>
      </c>
      <c r="EP164" s="347">
        <v>0</v>
      </c>
      <c r="EQ164" s="347">
        <v>0</v>
      </c>
      <c r="ER164" s="336"/>
      <c r="ES164" s="49">
        <v>0</v>
      </c>
      <c r="ET164" s="347">
        <v>209.5</v>
      </c>
      <c r="EU164" s="347">
        <v>0</v>
      </c>
      <c r="EV164" s="347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347">
        <v>36.199999999998909</v>
      </c>
      <c r="FD164" s="347">
        <v>78.000000000001819</v>
      </c>
      <c r="FE164" s="347">
        <v>0</v>
      </c>
      <c r="FF164" s="347">
        <v>0</v>
      </c>
      <c r="FG164" s="336"/>
      <c r="FH164" s="49">
        <v>0</v>
      </c>
      <c r="FI164" s="347">
        <v>58.700000000004366</v>
      </c>
      <c r="FJ164" s="347">
        <v>0</v>
      </c>
      <c r="FK164" s="49">
        <v>0</v>
      </c>
      <c r="FL164" s="336"/>
      <c r="FM164" s="49">
        <v>0</v>
      </c>
      <c r="FN164" s="347">
        <v>187.350000000004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6501.6749999999556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347">
        <v>0</v>
      </c>
      <c r="EO165" s="49">
        <v>0</v>
      </c>
      <c r="EP165" s="347">
        <v>0</v>
      </c>
      <c r="EQ165" s="347">
        <v>0</v>
      </c>
      <c r="ER165" s="336"/>
      <c r="ES165" s="49">
        <v>0</v>
      </c>
      <c r="ET165" s="347">
        <v>64.999999999994543</v>
      </c>
      <c r="EU165" s="347">
        <v>0</v>
      </c>
      <c r="EV165" s="347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347">
        <v>0</v>
      </c>
      <c r="FD165" s="347">
        <v>77.999999999994543</v>
      </c>
      <c r="FE165" s="347">
        <v>0</v>
      </c>
      <c r="FF165" s="347">
        <v>0</v>
      </c>
      <c r="FG165" s="336"/>
      <c r="FH165" s="49">
        <v>0</v>
      </c>
      <c r="FI165" s="347">
        <v>50.399999999994179</v>
      </c>
      <c r="FJ165" s="347">
        <v>0</v>
      </c>
      <c r="FK165" s="49">
        <v>0</v>
      </c>
      <c r="FL165" s="336"/>
      <c r="FM165" s="49">
        <v>0</v>
      </c>
      <c r="FN165" s="347">
        <v>163.99999999999454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20293.124999999847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347">
        <v>95.049999999998363</v>
      </c>
      <c r="EO166" s="49">
        <v>0</v>
      </c>
      <c r="EP166" s="347">
        <v>119.10000000000491</v>
      </c>
      <c r="EQ166" s="347">
        <v>0</v>
      </c>
      <c r="ER166" s="336"/>
      <c r="ES166" s="49">
        <v>0</v>
      </c>
      <c r="ET166" s="347">
        <v>168.72500000000036</v>
      </c>
      <c r="EU166" s="347">
        <v>122.025000000006</v>
      </c>
      <c r="EV166" s="347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347">
        <v>69.599999999999454</v>
      </c>
      <c r="FD166" s="347">
        <v>149.25</v>
      </c>
      <c r="FE166" s="347">
        <v>144.75000000000819</v>
      </c>
      <c r="FF166" s="347">
        <v>0</v>
      </c>
      <c r="FG166" s="336"/>
      <c r="FH166" s="49">
        <v>0</v>
      </c>
      <c r="FI166" s="347">
        <v>166.524999999996</v>
      </c>
      <c r="FJ166" s="347">
        <v>223.35000000000002</v>
      </c>
      <c r="FK166" s="49">
        <v>0</v>
      </c>
      <c r="FL166" s="336"/>
      <c r="FM166" s="49">
        <v>0</v>
      </c>
      <c r="FN166" s="347">
        <v>191.99999999999818</v>
      </c>
      <c r="FO166" s="347">
        <v>152.77500000000055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1207.4749999999785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347">
        <v>79.324999999999818</v>
      </c>
      <c r="EO167" s="49">
        <v>0</v>
      </c>
      <c r="EP167" s="347">
        <v>0</v>
      </c>
      <c r="EQ167" s="347">
        <v>0</v>
      </c>
      <c r="ER167" s="336"/>
      <c r="ES167" s="49">
        <v>0</v>
      </c>
      <c r="ET167" s="347">
        <v>0</v>
      </c>
      <c r="EU167" s="347">
        <v>0</v>
      </c>
      <c r="EV167" s="347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347">
        <v>78.249999999999545</v>
      </c>
      <c r="FD167" s="347">
        <v>0</v>
      </c>
      <c r="FE167" s="347">
        <v>0</v>
      </c>
      <c r="FF167" s="347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49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40890.312499999971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347">
        <v>88.07499999999618</v>
      </c>
      <c r="EO168" s="49">
        <v>0</v>
      </c>
      <c r="EP168" s="347">
        <v>138.14999999999509</v>
      </c>
      <c r="EQ168" s="49">
        <v>385.40000000000003</v>
      </c>
      <c r="ER168" s="336"/>
      <c r="ES168" s="49">
        <v>0</v>
      </c>
      <c r="ET168" s="347">
        <v>148.59999999999854</v>
      </c>
      <c r="EU168" s="347">
        <v>162.14999999999509</v>
      </c>
      <c r="EV168" s="49">
        <v>413.6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347">
        <v>56.874999999995453</v>
      </c>
      <c r="FD168" s="347">
        <v>127.99999999999636</v>
      </c>
      <c r="FE168" s="347">
        <v>145.19999999999618</v>
      </c>
      <c r="FF168" s="49">
        <v>105</v>
      </c>
      <c r="FG168" s="336"/>
      <c r="FH168" s="49">
        <v>0</v>
      </c>
      <c r="FI168" s="347">
        <v>74.749999999998181</v>
      </c>
      <c r="FJ168" s="347">
        <v>118.27500000000001</v>
      </c>
      <c r="FK168" s="49">
        <v>374</v>
      </c>
      <c r="FL168" s="336"/>
      <c r="FM168" s="49">
        <v>0</v>
      </c>
      <c r="FN168" s="347">
        <v>176.74999999999454</v>
      </c>
      <c r="FO168" s="347">
        <v>296.96249999999236</v>
      </c>
      <c r="FP168" s="49">
        <v>426.00000000000006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28684.724999999995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347">
        <v>0</v>
      </c>
      <c r="EO169" s="49">
        <v>0</v>
      </c>
      <c r="EP169" s="347">
        <v>379.57500000000164</v>
      </c>
      <c r="EQ169" s="49">
        <v>106.30000000000001</v>
      </c>
      <c r="ER169" s="336"/>
      <c r="ES169" s="49">
        <v>0</v>
      </c>
      <c r="ET169" s="347">
        <v>0</v>
      </c>
      <c r="EU169" s="347">
        <v>134.77499999999782</v>
      </c>
      <c r="EV169" s="49">
        <v>162.80000000000001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347">
        <v>0</v>
      </c>
      <c r="FD169" s="347">
        <v>0</v>
      </c>
      <c r="FE169" s="347">
        <v>61.575000000001637</v>
      </c>
      <c r="FF169" s="49">
        <v>168</v>
      </c>
      <c r="FG169" s="336"/>
      <c r="FH169" s="49">
        <v>0</v>
      </c>
      <c r="FI169" s="347">
        <v>0</v>
      </c>
      <c r="FJ169" s="347">
        <v>105.22500000000001</v>
      </c>
      <c r="FK169" s="49">
        <v>233.2</v>
      </c>
      <c r="FL169" s="336"/>
      <c r="FM169" s="49">
        <v>0</v>
      </c>
      <c r="FN169" s="347">
        <v>0</v>
      </c>
      <c r="FO169" s="347">
        <v>209.625</v>
      </c>
      <c r="FP169" s="49">
        <v>470.7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14173.212500000032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347">
        <v>0</v>
      </c>
      <c r="EO170" s="49">
        <v>0</v>
      </c>
      <c r="EP170" s="347">
        <v>87.299999999999727</v>
      </c>
      <c r="EQ170" s="347">
        <v>0</v>
      </c>
      <c r="ER170" s="336"/>
      <c r="ES170" s="49">
        <v>0</v>
      </c>
      <c r="ET170" s="347">
        <v>42.800000000000182</v>
      </c>
      <c r="EU170" s="347">
        <v>10.125</v>
      </c>
      <c r="EV170" s="347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347">
        <v>0</v>
      </c>
      <c r="FD170" s="347">
        <v>3.8500000000003638</v>
      </c>
      <c r="FE170" s="347">
        <v>16.875</v>
      </c>
      <c r="FF170" s="347">
        <v>0</v>
      </c>
      <c r="FG170" s="336"/>
      <c r="FH170" s="49">
        <v>0</v>
      </c>
      <c r="FI170" s="347">
        <v>115.45000000000164</v>
      </c>
      <c r="FJ170" s="347">
        <v>188.55</v>
      </c>
      <c r="FK170" s="49">
        <v>0</v>
      </c>
      <c r="FL170" s="336"/>
      <c r="FM170" s="49">
        <v>0</v>
      </c>
      <c r="FN170" s="347">
        <v>97.100000000000364</v>
      </c>
      <c r="FO170" s="347">
        <v>306.37499999999864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28051.300000000003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347">
        <v>0</v>
      </c>
      <c r="EO171" s="49">
        <v>0</v>
      </c>
      <c r="EP171" s="347">
        <v>179.85000000000218</v>
      </c>
      <c r="EQ171" s="49">
        <v>432.6</v>
      </c>
      <c r="ER171" s="336"/>
      <c r="ES171" s="49">
        <v>0</v>
      </c>
      <c r="ET171" s="347">
        <v>0</v>
      </c>
      <c r="EU171" s="347">
        <v>36.750000000002728</v>
      </c>
      <c r="EV171" s="49">
        <v>515.70000000000005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347">
        <v>0</v>
      </c>
      <c r="FD171" s="347">
        <v>0</v>
      </c>
      <c r="FE171" s="347">
        <v>115.35000000000218</v>
      </c>
      <c r="FF171" s="49">
        <v>477.6</v>
      </c>
      <c r="FG171" s="336"/>
      <c r="FH171" s="49">
        <v>0</v>
      </c>
      <c r="FI171" s="347">
        <v>0</v>
      </c>
      <c r="FJ171" s="347">
        <v>268.35000000000002</v>
      </c>
      <c r="FK171" s="49">
        <v>306</v>
      </c>
      <c r="FL171" s="336"/>
      <c r="FM171" s="49">
        <v>0</v>
      </c>
      <c r="FN171" s="347">
        <v>0</v>
      </c>
      <c r="FO171" s="347">
        <v>256.50000000000273</v>
      </c>
      <c r="FP171" s="49">
        <v>307.5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6596.2875000000022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347">
        <v>0</v>
      </c>
      <c r="EO172" s="49">
        <v>0</v>
      </c>
      <c r="EP172" s="347">
        <v>0</v>
      </c>
      <c r="EQ172" s="347">
        <v>0</v>
      </c>
      <c r="ER172" s="336"/>
      <c r="ES172" s="49">
        <v>0</v>
      </c>
      <c r="ET172" s="347">
        <v>27.600000000002183</v>
      </c>
      <c r="EU172" s="347">
        <v>0</v>
      </c>
      <c r="EV172" s="347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347">
        <v>0</v>
      </c>
      <c r="FD172" s="347">
        <v>7.7000000000025466</v>
      </c>
      <c r="FE172" s="347">
        <v>0</v>
      </c>
      <c r="FF172" s="347">
        <v>0</v>
      </c>
      <c r="FG172" s="336"/>
      <c r="FH172" s="49">
        <v>0</v>
      </c>
      <c r="FI172" s="347">
        <v>21.549999999999272</v>
      </c>
      <c r="FJ172" s="347">
        <v>0</v>
      </c>
      <c r="FK172" s="49">
        <v>0</v>
      </c>
      <c r="FL172" s="336"/>
      <c r="FM172" s="49">
        <v>0</v>
      </c>
      <c r="FN172" s="347">
        <v>108.54999999999927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12327.69999999999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347">
        <v>0</v>
      </c>
      <c r="EO173" s="49">
        <v>0</v>
      </c>
      <c r="EP173" s="347">
        <v>270.97500000000218</v>
      </c>
      <c r="EQ173" s="347">
        <v>0</v>
      </c>
      <c r="ER173" s="336"/>
      <c r="ES173" s="49">
        <v>0</v>
      </c>
      <c r="ET173" s="347">
        <v>0</v>
      </c>
      <c r="EU173" s="347">
        <v>158.47500000000218</v>
      </c>
      <c r="EV173" s="347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347">
        <v>0</v>
      </c>
      <c r="FD173" s="347">
        <v>0</v>
      </c>
      <c r="FE173" s="347">
        <v>25.875000000002728</v>
      </c>
      <c r="FF173" s="347">
        <v>0</v>
      </c>
      <c r="FG173" s="336"/>
      <c r="FH173" s="49">
        <v>0</v>
      </c>
      <c r="FI173" s="347">
        <v>0</v>
      </c>
      <c r="FJ173" s="347">
        <v>146.625</v>
      </c>
      <c r="FK173" s="49">
        <v>0</v>
      </c>
      <c r="FL173" s="336"/>
      <c r="FM173" s="49">
        <v>0</v>
      </c>
      <c r="FN173" s="347">
        <v>0</v>
      </c>
      <c r="FO173" s="347">
        <v>173.77500000000327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11092.250000000011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347">
        <v>0</v>
      </c>
      <c r="EO174" s="49">
        <v>0</v>
      </c>
      <c r="EP174" s="347">
        <v>201.74999999999454</v>
      </c>
      <c r="EQ174" s="347">
        <v>0</v>
      </c>
      <c r="ER174" s="336"/>
      <c r="ES174" s="49">
        <v>0</v>
      </c>
      <c r="ET174" s="347">
        <v>0</v>
      </c>
      <c r="EU174" s="347">
        <v>145.57499999999891</v>
      </c>
      <c r="EV174" s="347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347">
        <v>0</v>
      </c>
      <c r="FD174" s="347">
        <v>0</v>
      </c>
      <c r="FE174" s="347">
        <v>128.17499999999291</v>
      </c>
      <c r="FF174" s="347">
        <v>0</v>
      </c>
      <c r="FG174" s="336"/>
      <c r="FH174" s="49">
        <v>0</v>
      </c>
      <c r="FI174" s="347">
        <v>0</v>
      </c>
      <c r="FJ174" s="347">
        <v>104.39999999999999</v>
      </c>
      <c r="FK174" s="49">
        <v>0</v>
      </c>
      <c r="FL174" s="336"/>
      <c r="FM174" s="49">
        <v>0</v>
      </c>
      <c r="FN174" s="347">
        <v>0</v>
      </c>
      <c r="FO174" s="347">
        <v>30.374999999997272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27281.250000000004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347">
        <v>0</v>
      </c>
      <c r="EO175" s="49">
        <v>0</v>
      </c>
      <c r="EP175" s="347">
        <v>368.39999999999782</v>
      </c>
      <c r="EQ175" s="49">
        <v>506.09999999999997</v>
      </c>
      <c r="ER175" s="336"/>
      <c r="ES175" s="49">
        <v>0</v>
      </c>
      <c r="ET175" s="347">
        <v>0</v>
      </c>
      <c r="EU175" s="347">
        <v>317.62499999999727</v>
      </c>
      <c r="EV175" s="49">
        <v>111.30000000000001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347">
        <v>0</v>
      </c>
      <c r="FD175" s="347">
        <v>0</v>
      </c>
      <c r="FE175" s="347">
        <v>257.17499999999836</v>
      </c>
      <c r="FF175" s="49">
        <v>221.6</v>
      </c>
      <c r="FG175" s="336"/>
      <c r="FH175" s="49">
        <v>0</v>
      </c>
      <c r="FI175" s="347">
        <v>0</v>
      </c>
      <c r="FJ175" s="347">
        <v>329.47500000000002</v>
      </c>
      <c r="FK175" s="49">
        <v>339</v>
      </c>
      <c r="FL175" s="336"/>
      <c r="FM175" s="49">
        <v>0</v>
      </c>
      <c r="FN175" s="347">
        <v>0</v>
      </c>
      <c r="FO175" s="347">
        <v>168.67499999999291</v>
      </c>
      <c r="FP175" s="49">
        <v>320.5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17769.112500000021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347">
        <v>48.524999999997817</v>
      </c>
      <c r="EO176" s="49">
        <v>0</v>
      </c>
      <c r="EP176" s="347">
        <v>224.32500000000164</v>
      </c>
      <c r="EQ176" s="347">
        <v>0</v>
      </c>
      <c r="ER176" s="336"/>
      <c r="ES176" s="49">
        <v>0</v>
      </c>
      <c r="ET176" s="347">
        <v>150.49999999999818</v>
      </c>
      <c r="EU176" s="347">
        <v>150.90000000000055</v>
      </c>
      <c r="EV176" s="347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347">
        <v>84.499999999997272</v>
      </c>
      <c r="FD176" s="347">
        <v>77.999999999998181</v>
      </c>
      <c r="FE176" s="347">
        <v>0</v>
      </c>
      <c r="FF176" s="347">
        <v>0</v>
      </c>
      <c r="FG176" s="336"/>
      <c r="FH176" s="49">
        <v>0</v>
      </c>
      <c r="FI176" s="347">
        <v>80.399999999999636</v>
      </c>
      <c r="FJ176" s="347">
        <v>162</v>
      </c>
      <c r="FK176" s="49">
        <v>0</v>
      </c>
      <c r="FL176" s="336"/>
      <c r="FM176" s="49">
        <v>0</v>
      </c>
      <c r="FN176" s="347">
        <v>209</v>
      </c>
      <c r="FO176" s="347">
        <v>30.375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8218.6500000000487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347">
        <v>54.825000000000728</v>
      </c>
      <c r="EO177" s="49">
        <v>0</v>
      </c>
      <c r="EP177" s="347">
        <v>0</v>
      </c>
      <c r="EQ177" s="347">
        <v>0</v>
      </c>
      <c r="ER177" s="336"/>
      <c r="ES177" s="49">
        <v>0</v>
      </c>
      <c r="ET177" s="347">
        <v>168.00000000000091</v>
      </c>
      <c r="EU177" s="347">
        <v>0</v>
      </c>
      <c r="EV177" s="347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347">
        <v>38.600000000001273</v>
      </c>
      <c r="FD177" s="347">
        <v>122.95000000000073</v>
      </c>
      <c r="FE177" s="347">
        <v>0</v>
      </c>
      <c r="FF177" s="347">
        <v>0</v>
      </c>
      <c r="FG177" s="336"/>
      <c r="FH177" s="49">
        <v>0</v>
      </c>
      <c r="FI177" s="347">
        <v>69.42500000000291</v>
      </c>
      <c r="FJ177" s="347">
        <v>0</v>
      </c>
      <c r="FK177" s="49">
        <v>0</v>
      </c>
      <c r="FL177" s="336"/>
      <c r="FM177" s="49">
        <v>0</v>
      </c>
      <c r="FN177" s="347">
        <v>213.75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7095.6500000000033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347">
        <v>129.29999999999927</v>
      </c>
      <c r="EO178" s="49">
        <v>0</v>
      </c>
      <c r="EP178" s="347">
        <v>0</v>
      </c>
      <c r="EQ178" s="347">
        <v>0</v>
      </c>
      <c r="ER178" s="336"/>
      <c r="ES178" s="49">
        <v>0</v>
      </c>
      <c r="ET178" s="347">
        <v>95.750000000001819</v>
      </c>
      <c r="EU178" s="347">
        <v>0</v>
      </c>
      <c r="EV178" s="347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347">
        <v>32.5</v>
      </c>
      <c r="FD178" s="347">
        <v>88.800000000001091</v>
      </c>
      <c r="FE178" s="347">
        <v>0</v>
      </c>
      <c r="FF178" s="347">
        <v>0</v>
      </c>
      <c r="FG178" s="336"/>
      <c r="FH178" s="49">
        <v>0</v>
      </c>
      <c r="FI178" s="347">
        <v>136.15000000000146</v>
      </c>
      <c r="FJ178" s="347">
        <v>0</v>
      </c>
      <c r="FK178" s="49">
        <v>0</v>
      </c>
      <c r="FL178" s="336"/>
      <c r="FM178" s="49">
        <v>0</v>
      </c>
      <c r="FN178" s="347">
        <v>199.10000000000218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41113.912499999897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347">
        <v>84.600000000001273</v>
      </c>
      <c r="EO179" s="49">
        <v>0</v>
      </c>
      <c r="EP179" s="347">
        <v>535.27500000000327</v>
      </c>
      <c r="EQ179" s="49">
        <v>773.19999999999993</v>
      </c>
      <c r="ER179" s="336"/>
      <c r="ES179" s="49">
        <v>0</v>
      </c>
      <c r="ET179" s="347">
        <v>102.99999999999636</v>
      </c>
      <c r="EU179" s="347">
        <v>220.57500000000164</v>
      </c>
      <c r="EV179" s="49">
        <v>480.9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347">
        <v>45.000000000000909</v>
      </c>
      <c r="FD179" s="347">
        <v>97.749999999994543</v>
      </c>
      <c r="FE179" s="347">
        <v>23.625000000005457</v>
      </c>
      <c r="FF179" s="49">
        <v>139.1</v>
      </c>
      <c r="FG179" s="336"/>
      <c r="FH179" s="49">
        <v>0</v>
      </c>
      <c r="FI179" s="347">
        <v>128.34999999999491</v>
      </c>
      <c r="FJ179" s="347">
        <v>260.25</v>
      </c>
      <c r="FK179" s="49">
        <v>376.6</v>
      </c>
      <c r="FL179" s="336"/>
      <c r="FM179" s="49">
        <v>0</v>
      </c>
      <c r="FN179" s="347">
        <v>187.59999999999491</v>
      </c>
      <c r="FO179" s="347">
        <v>84.562500000005457</v>
      </c>
      <c r="FP179" s="49">
        <v>329.9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29356.075000000019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347">
        <v>0</v>
      </c>
      <c r="EO180" s="49">
        <v>0</v>
      </c>
      <c r="EP180" s="347">
        <v>241.72499999999673</v>
      </c>
      <c r="EQ180" s="49">
        <v>482.5</v>
      </c>
      <c r="ER180" s="336"/>
      <c r="ES180" s="49">
        <v>0</v>
      </c>
      <c r="ET180" s="347">
        <v>0</v>
      </c>
      <c r="EU180" s="347">
        <v>118.94999999999482</v>
      </c>
      <c r="EV180" s="49">
        <v>42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347">
        <v>0</v>
      </c>
      <c r="FD180" s="347">
        <v>0</v>
      </c>
      <c r="FE180" s="347">
        <v>295.34999999999536</v>
      </c>
      <c r="FF180" s="49">
        <v>104.10000000000001</v>
      </c>
      <c r="FG180" s="336"/>
      <c r="FH180" s="49">
        <v>0</v>
      </c>
      <c r="FI180" s="347">
        <v>0</v>
      </c>
      <c r="FJ180" s="347">
        <v>251.70000000000002</v>
      </c>
      <c r="FK180" s="49">
        <v>370</v>
      </c>
      <c r="FL180" s="336"/>
      <c r="FM180" s="49">
        <v>0</v>
      </c>
      <c r="FN180" s="347">
        <v>0</v>
      </c>
      <c r="FO180" s="347">
        <v>90.224999999996726</v>
      </c>
      <c r="FP180" s="49">
        <v>356.3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4208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P187" s="18"/>
      <c r="EU187" s="278"/>
      <c r="EV187" s="18"/>
      <c r="EW187" s="337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P188" s="18"/>
      <c r="EU188" s="340"/>
      <c r="EV188" s="18"/>
      <c r="EW188" s="337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P189" s="18"/>
      <c r="EU189" s="18"/>
      <c r="EV189" s="18"/>
      <c r="EW189" s="337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P190" s="18"/>
      <c r="EU190" s="278"/>
      <c r="EV190" s="18"/>
      <c r="EW190" s="337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P191" s="18"/>
      <c r="EU191" s="340"/>
      <c r="EV191" s="18"/>
      <c r="EW191" s="337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P192" s="18"/>
      <c r="EU192" s="340"/>
      <c r="EV192" s="18"/>
      <c r="EW192" s="337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3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</row>
    <row r="194" spans="1:13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</row>
    <row r="195" spans="1:13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</row>
    <row r="196" spans="1:13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</row>
    <row r="197" spans="1:13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</row>
    <row r="198" spans="1:13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</row>
    <row r="199" spans="1:13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</row>
    <row r="200" spans="1:13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</row>
    <row r="201" spans="1:13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</row>
    <row r="202" spans="1:13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</row>
    <row r="203" spans="1:13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</row>
    <row r="204" spans="1:13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</row>
    <row r="205" spans="1:13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</row>
    <row r="206" spans="1:13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</row>
    <row r="207" spans="1:13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</row>
    <row r="208" spans="1:13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</row>
    <row r="209" spans="4:13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</row>
    <row r="210" spans="4:13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</row>
    <row r="211" spans="4:13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</row>
    <row r="212" spans="4:13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</row>
    <row r="213" spans="4:13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</row>
    <row r="214" spans="4:13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</row>
    <row r="215" spans="4:13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</row>
    <row r="216" spans="4:13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</row>
    <row r="217" spans="4:13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</row>
    <row r="218" spans="4:13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</row>
    <row r="219" spans="4:13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</row>
    <row r="220" spans="4:13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</row>
    <row r="221" spans="4:13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</row>
    <row r="222" spans="4:13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</row>
    <row r="223" spans="4:13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</row>
    <row r="224" spans="4:13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</row>
    <row r="225" spans="12:13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</row>
    <row r="226" spans="12:13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</row>
    <row r="227" spans="12:13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</row>
    <row r="228" spans="12:13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</row>
    <row r="229" spans="12:13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</row>
    <row r="230" spans="12:13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</row>
    <row r="231" spans="12:13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</row>
    <row r="232" spans="12:13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</row>
    <row r="233" spans="12:13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</row>
    <row r="234" spans="12:13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</row>
    <row r="235" spans="12:13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</row>
    <row r="236" spans="12:13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</row>
    <row r="237" spans="12:13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</row>
    <row r="238" spans="12:13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</row>
    <row r="239" spans="12:13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</row>
    <row r="240" spans="12:13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</row>
    <row r="241" spans="21:13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</row>
    <row r="242" spans="21:13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</row>
    <row r="243" spans="21:13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</row>
    <row r="244" spans="21:13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</row>
    <row r="245" spans="21:13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</row>
    <row r="246" spans="21:13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</row>
    <row r="247" spans="21:13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</row>
    <row r="248" spans="21:13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</row>
    <row r="249" spans="21:13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</row>
    <row r="250" spans="21:13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</row>
    <row r="251" spans="21:13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</row>
    <row r="252" spans="21:13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</row>
    <row r="253" spans="21:13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</row>
    <row r="254" spans="21:13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</row>
    <row r="255" spans="21:13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</row>
    <row r="256" spans="21:13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</row>
    <row r="257" spans="23:13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</row>
    <row r="258" spans="23:13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</row>
    <row r="259" spans="23:13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</row>
    <row r="260" spans="23:13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</row>
    <row r="261" spans="23:13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</row>
    <row r="262" spans="23:13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</row>
    <row r="263" spans="23:13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</row>
    <row r="264" spans="23:13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</row>
    <row r="265" spans="23:13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</row>
    <row r="266" spans="23:13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</row>
    <row r="267" spans="23:13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</row>
    <row r="268" spans="23:13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</row>
    <row r="269" spans="23:13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</row>
    <row r="270" spans="23:13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</row>
    <row r="271" spans="23:13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</row>
    <row r="272" spans="23:13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</row>
    <row r="273" spans="23:13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</row>
    <row r="274" spans="23:13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</row>
    <row r="275" spans="23:13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</row>
    <row r="276" spans="23:13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</row>
    <row r="277" spans="23:13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</row>
    <row r="278" spans="23:13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</row>
    <row r="279" spans="23:13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</row>
    <row r="280" spans="23:13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</row>
    <row r="281" spans="23:13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</row>
    <row r="282" spans="23:13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</row>
    <row r="283" spans="23:13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</row>
    <row r="284" spans="23:13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</row>
    <row r="285" spans="23:13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</row>
    <row r="286" spans="23:13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</row>
    <row r="287" spans="23:13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</row>
    <row r="288" spans="23:13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</row>
    <row r="289" spans="23:13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</row>
    <row r="290" spans="23:13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</row>
    <row r="291" spans="23:13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</row>
    <row r="292" spans="23:13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</row>
    <row r="293" spans="23:13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</row>
    <row r="294" spans="23:13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</row>
    <row r="295" spans="23:13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</row>
    <row r="296" spans="23:13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</row>
    <row r="297" spans="23:13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</row>
    <row r="298" spans="23:13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</row>
    <row r="299" spans="23:13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</row>
    <row r="300" spans="23:13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</row>
    <row r="301" spans="23:13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</row>
    <row r="302" spans="23:13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</row>
    <row r="303" spans="23:13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</row>
    <row r="304" spans="23:13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</row>
    <row r="305" spans="23:13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</row>
    <row r="306" spans="23:13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</row>
    <row r="307" spans="23:13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</row>
    <row r="308" spans="23:13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</row>
    <row r="309" spans="23:13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</row>
    <row r="310" spans="23:13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</row>
    <row r="311" spans="23:13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</row>
    <row r="312" spans="23:13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</row>
    <row r="313" spans="23:13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</row>
    <row r="314" spans="23:13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</row>
    <row r="315" spans="23:13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</row>
    <row r="316" spans="23:13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</row>
    <row r="317" spans="23:13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</row>
    <row r="318" spans="23:13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</row>
    <row r="319" spans="23:13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</row>
    <row r="320" spans="23:13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</row>
    <row r="321" spans="23:13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</row>
    <row r="322" spans="23:13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</row>
    <row r="323" spans="23:13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</row>
    <row r="324" spans="23:13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</row>
    <row r="325" spans="23:13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</row>
    <row r="326" spans="23:13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</row>
    <row r="327" spans="23:13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</row>
    <row r="328" spans="23:13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</row>
    <row r="329" spans="23:13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</row>
    <row r="330" spans="23:13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</row>
    <row r="331" spans="23:13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</row>
    <row r="332" spans="23:13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</row>
    <row r="333" spans="23:13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</row>
    <row r="334" spans="23:13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</row>
    <row r="335" spans="23:13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</row>
    <row r="336" spans="23:13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</row>
    <row r="353" spans="23:13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</row>
    <row r="354" spans="23:13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</row>
    <row r="355" spans="23:13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</row>
    <row r="356" spans="23:13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</row>
    <row r="357" spans="23:13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</row>
    <row r="358" spans="23:13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</row>
    <row r="359" spans="23:13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</row>
    <row r="360" spans="23:13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</row>
    <row r="361" spans="23:13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</row>
    <row r="362" spans="23:13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3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47"/>
    </row>
    <row r="364" spans="23:13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3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3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3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3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DT117" activePane="bottomRight" state="frozen"/>
      <selection pane="topRight" activeCell="E1" sqref="E1"/>
      <selection pane="bottomLeft" activeCell="A3" sqref="A3"/>
      <selection pane="bottomRight" activeCell="EH3" sqref="EH3:EM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3940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7640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Z3" s="258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5837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Z4" s="258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3614</v>
      </c>
      <c r="D5" s="56">
        <f>SUM(E5:HQ5)</f>
        <v>7762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Z5" s="258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7863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Z6" s="258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8149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Z7" s="258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6730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Z8" s="258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5565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Z9" s="258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7485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Z10" s="258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3615</v>
      </c>
      <c r="D11" s="56">
        <f>SUM(E11:HQ11)</f>
        <v>6798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Z11" s="258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7803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Z12" s="258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3616</v>
      </c>
      <c r="D13" s="56">
        <f>SUM(E13:HQ13)</f>
        <v>6615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Z13" s="258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7228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Z14" s="258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6806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Z15" s="258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6250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Z16" s="258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7599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Z17" s="258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3617</v>
      </c>
      <c r="D18" s="56">
        <f>SUM(E18:HQ18)</f>
        <v>4433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Z18" s="258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6958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Z19" s="258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6435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Z20" s="258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8467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Z21" s="258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7514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Z22" s="258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3618</v>
      </c>
      <c r="D23" s="56">
        <f>SUM(E23:HQ23)</f>
        <v>9029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Z23" s="258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7268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Z24" s="258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3619</v>
      </c>
      <c r="D25" s="56">
        <f>SUM(E25:HQ25)</f>
        <v>6918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Z25" s="258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7425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Z26" s="258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6834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Z27" s="258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6590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Z28" s="258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5514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Z29" s="258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7816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Z30" s="258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7587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Z31" s="258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6478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Z32" s="258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5733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Z33" s="258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8133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Z34" s="258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3620</v>
      </c>
      <c r="D35" s="56">
        <f>SUM(E35:HQ35)</f>
        <v>5810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Z35" s="258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8608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Z36" s="258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5833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Z37" s="258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3649</v>
      </c>
      <c r="D38" s="56">
        <f>SUM(E38:HQ38)</f>
        <v>8686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Z38" s="258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7360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Z39" s="258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8197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Z40" s="258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3621</v>
      </c>
      <c r="D41" s="56">
        <f>SUM(E41:HQ41)</f>
        <v>7328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Z41" s="258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7645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Z42" s="258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3622</v>
      </c>
      <c r="D43" s="56">
        <f>SUM(E43:HQ43)</f>
        <v>5615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Z43" s="258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6737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Z44" s="258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8385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Z45" s="258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3623</v>
      </c>
      <c r="D46" s="56">
        <f>SUM(E46:HQ46)</f>
        <v>8364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Z46" s="258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6784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Z47" s="258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6657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Z48" s="258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3624</v>
      </c>
      <c r="D49" s="56">
        <f>SUM(E49:HQ49)</f>
        <v>8475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Z49" s="258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8759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Z50" s="258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7255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Z51" s="258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7010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Z52" s="258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3625</v>
      </c>
      <c r="D53" s="56">
        <f>SUM(E53:HQ53)</f>
        <v>7384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Z53" s="258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6573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Z54" s="258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3626</v>
      </c>
      <c r="D55" s="56">
        <f>SUM(E55:HQ55)</f>
        <v>7125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Z55" s="258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9040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Z56" s="258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7965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Z57" s="258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6990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Z58" s="258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8611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Z59" s="258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3627</v>
      </c>
      <c r="D60" s="56">
        <f>SUM(E60:HQ60)</f>
        <v>7550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Z60" s="258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7924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Z61" s="258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7242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Z62" s="258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8062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Z63" s="258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7012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Z64" s="258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7844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Z65" s="258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6604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Z66" s="258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3628</v>
      </c>
      <c r="D67" s="56">
        <f>SUM(E67:HQ67)</f>
        <v>7286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Z67" s="258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7903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Z68" s="258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6923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Z69" s="258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6143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Z70" s="258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3629</v>
      </c>
      <c r="D71" s="56">
        <f>SUM(E71:HQ71)</f>
        <v>6296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Z71" s="258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3630</v>
      </c>
      <c r="D72" s="56">
        <f>SUM(E72:HQ72)</f>
        <v>6981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Z72" s="258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9128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Z73" s="258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7152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Z74" s="258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6964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Z75" s="258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7817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Z76" s="258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3631</v>
      </c>
      <c r="B77" s="3"/>
      <c r="C77" s="253"/>
      <c r="D77" s="56">
        <f>SUM(E77:HQ77)</f>
        <v>7577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Z77" s="258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7416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Z78" s="258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7439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Z79" s="258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9035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Z80" s="258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6987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Z81" s="258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8406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Z82" s="258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7757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Z83" s="258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3632</v>
      </c>
      <c r="B84" s="3"/>
      <c r="C84" s="253"/>
      <c r="D84" s="56">
        <f>SUM(E84:HQ84)</f>
        <v>7674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Z84" s="258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3633</v>
      </c>
      <c r="B85" s="61"/>
      <c r="C85" s="252"/>
      <c r="D85" s="56">
        <f>SUM(E85:HQ85)</f>
        <v>8220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Z85" s="258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5685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Z86" s="258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7055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Z87" s="258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7175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Z88" s="258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7811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Z89" s="258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7664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Z90" s="258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3634</v>
      </c>
      <c r="B91" s="3"/>
      <c r="C91" s="253"/>
      <c r="D91" s="56">
        <f>SUM(E91:HQ91)</f>
        <v>5916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Z91" s="258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3635</v>
      </c>
      <c r="B92" s="3"/>
      <c r="C92" s="253"/>
      <c r="D92" s="56">
        <f>SUM(E92:HQ92)</f>
        <v>7774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Z92" s="258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7355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Z93" s="258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8468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Z94" s="258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8657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Z95" s="258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7451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Z96" s="258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7928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Z97" s="258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6995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Z98" s="258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6600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Z99" s="258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8303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Z100" s="258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3636</v>
      </c>
      <c r="B101" s="61"/>
      <c r="C101" s="253"/>
      <c r="D101" s="56">
        <f>SUM(E101:HQ101)</f>
        <v>5376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Z101" s="258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6027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Z102" s="258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7089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Z103" s="258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6842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Z104" s="258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5827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Z105" s="258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7709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Z106" s="258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6030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Z107" s="258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6012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Z108" s="258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5701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Z109" s="258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3637</v>
      </c>
      <c r="B110" s="61"/>
      <c r="C110" s="253"/>
      <c r="D110" s="56">
        <f>SUM(E110:HQ110)</f>
        <v>5245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Z110" s="258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3638</v>
      </c>
      <c r="B111" s="3"/>
      <c r="C111" s="252"/>
      <c r="D111" s="56">
        <f>SUM(E111:HQ111)</f>
        <v>6865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Z111" s="258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7012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Z112" s="258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8991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Z113" s="258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8099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Z114" s="258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3639</v>
      </c>
      <c r="B115" s="3"/>
      <c r="C115" s="252"/>
      <c r="D115" s="56">
        <f>SUM(E115:HQ115)</f>
        <v>8050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Z115" s="258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3679</v>
      </c>
      <c r="B116" s="3"/>
      <c r="C116" s="252"/>
      <c r="D116" s="56">
        <f>SUM(E116:HQ116)</f>
        <v>7290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Z116" s="258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6268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Z117" s="258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7467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Z118" s="258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7286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Z119" s="258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7758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Z120" s="258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3640</v>
      </c>
      <c r="B121" s="61"/>
      <c r="C121" s="253"/>
      <c r="D121" s="56">
        <f>SUM(E121:HQ121)</f>
        <v>7940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Z121" s="258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6080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Z122" s="258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7979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Z123" s="258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7570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Z124" s="258"/>
    </row>
    <row r="125" spans="1:198" ht="15.75">
      <c r="A125" s="284" t="s">
        <v>3641</v>
      </c>
      <c r="B125" s="61"/>
      <c r="C125" s="253"/>
      <c r="D125" s="56">
        <f>SUM(E125:HQ125)</f>
        <v>6630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Z125" s="258"/>
    </row>
    <row r="126" spans="1:198" ht="15.75">
      <c r="A126" s="107" t="s">
        <v>2727</v>
      </c>
      <c r="B126" s="3"/>
      <c r="C126" s="252"/>
      <c r="D126" s="56">
        <f>SUM(E126:HQ126)</f>
        <v>4966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Z126" s="258"/>
    </row>
    <row r="127" spans="1:198" ht="15.75">
      <c r="A127" s="285" t="s">
        <v>1671</v>
      </c>
      <c r="B127" s="3"/>
      <c r="C127" s="253"/>
      <c r="D127" s="56">
        <f>SUM(E127:HQ127)</f>
        <v>7434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Z127" s="258"/>
    </row>
    <row r="128" spans="1:198" ht="15.75">
      <c r="A128" s="107" t="s">
        <v>180</v>
      </c>
      <c r="B128" s="3"/>
      <c r="C128" s="253"/>
      <c r="D128" s="56">
        <f>SUM(E128:HQ128)</f>
        <v>7410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Z128" s="258"/>
    </row>
    <row r="129" spans="1:156" ht="15.75">
      <c r="A129" s="107" t="s">
        <v>2710</v>
      </c>
      <c r="B129" s="3"/>
      <c r="C129" s="253"/>
      <c r="D129" s="56">
        <f>SUM(E129:HQ129)</f>
        <v>8500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Z129" s="258"/>
    </row>
    <row r="130" spans="1:156" ht="15.75">
      <c r="A130" s="107" t="s">
        <v>2217</v>
      </c>
      <c r="B130" s="3"/>
      <c r="C130" s="253"/>
      <c r="D130" s="56">
        <f>SUM(E130:HQ130)</f>
        <v>5410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Z130" s="258"/>
    </row>
    <row r="131" spans="1:156" ht="15.75">
      <c r="A131" s="107" t="s">
        <v>2729</v>
      </c>
      <c r="B131" s="3"/>
      <c r="C131" s="253"/>
      <c r="D131" s="56">
        <f>SUM(E131:HQ131)</f>
        <v>7580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Z131" s="258"/>
    </row>
    <row r="132" spans="1:156" ht="15.75">
      <c r="A132" s="107" t="s">
        <v>155</v>
      </c>
      <c r="B132" s="3"/>
      <c r="C132" s="253"/>
      <c r="D132" s="56">
        <f>SUM(E132:HQ132)</f>
        <v>7098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Z132" s="258"/>
    </row>
    <row r="133" spans="1:156" ht="15.75">
      <c r="A133" s="284" t="s">
        <v>3642</v>
      </c>
      <c r="B133" s="61"/>
      <c r="C133" s="252"/>
      <c r="D133" s="56">
        <f>SUM(E133:HQ133)</f>
        <v>8387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Z133" s="258"/>
    </row>
    <row r="134" spans="1:156" ht="15.75">
      <c r="A134" s="107" t="s">
        <v>2730</v>
      </c>
      <c r="B134" s="3"/>
      <c r="C134" s="253"/>
      <c r="D134" s="56">
        <f>SUM(E134:HQ134)</f>
        <v>7347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Z134" s="258"/>
    </row>
    <row r="135" spans="1:156" ht="15.75">
      <c r="A135" s="107" t="s">
        <v>2728</v>
      </c>
      <c r="B135" s="3"/>
      <c r="C135" s="252"/>
      <c r="D135" s="56">
        <f>SUM(E135:HQ135)</f>
        <v>7496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Z135" s="258"/>
    </row>
    <row r="136" spans="1:156" ht="15.75">
      <c r="A136" s="107" t="s">
        <v>2709</v>
      </c>
      <c r="B136" s="61"/>
      <c r="C136" s="252"/>
      <c r="D136" s="56">
        <f>SUM(E136:HQ136)</f>
        <v>7473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Z136" s="258"/>
    </row>
    <row r="137" spans="1:156" ht="15.75">
      <c r="A137" s="107" t="s">
        <v>658</v>
      </c>
      <c r="B137" s="3"/>
      <c r="C137" s="253"/>
      <c r="D137" s="56">
        <f>SUM(E137:HQ137)</f>
        <v>6116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Z137" s="258"/>
    </row>
    <row r="138" spans="1:156" ht="15.75">
      <c r="A138" s="285" t="s">
        <v>1655</v>
      </c>
      <c r="B138" s="61"/>
      <c r="C138" s="252"/>
      <c r="D138" s="56">
        <f>SUM(E138:HQ138)</f>
        <v>7311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Z138" s="258"/>
    </row>
  </sheetData>
  <sortState xmlns:xlrd2="http://schemas.microsoft.com/office/spreadsheetml/2017/richdata2" ref="EH3:EN138">
    <sortCondition ref="EH3:EH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3585</v>
      </c>
      <c r="B169" s="28" t="s">
        <v>3614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3586</v>
      </c>
      <c r="B170" s="28" t="s">
        <v>3615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3587</v>
      </c>
      <c r="B171" s="61" t="s">
        <v>3616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3588</v>
      </c>
      <c r="B172" s="28" t="s">
        <v>3617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3589</v>
      </c>
      <c r="B173" s="28" t="s">
        <v>3618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3590</v>
      </c>
      <c r="B174" s="28" t="s">
        <v>3619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3591</v>
      </c>
      <c r="B175" s="28" t="s">
        <v>3620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3592</v>
      </c>
      <c r="B176" s="28" t="s">
        <v>3649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3593</v>
      </c>
      <c r="B177" s="28" t="s">
        <v>3621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3594</v>
      </c>
      <c r="B178" s="28" t="s">
        <v>3622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3595</v>
      </c>
      <c r="B179" s="28" t="s">
        <v>3623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3596</v>
      </c>
      <c r="B180" s="28" t="s">
        <v>3624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3597</v>
      </c>
      <c r="B181" s="28" t="s">
        <v>3625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3602</v>
      </c>
      <c r="B182" s="28" t="s">
        <v>3626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3684</v>
      </c>
      <c r="B183" s="61" t="s">
        <v>3627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4212</v>
      </c>
      <c r="B184" s="28" t="s">
        <v>3628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4213</v>
      </c>
      <c r="B185" s="28" t="s">
        <v>3629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4214</v>
      </c>
      <c r="B186" s="28" t="s">
        <v>3630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4215</v>
      </c>
      <c r="B187" s="61" t="s">
        <v>3631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4216</v>
      </c>
      <c r="B188" s="28" t="s">
        <v>3632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4217</v>
      </c>
      <c r="B189" s="28" t="s">
        <v>3633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4218</v>
      </c>
      <c r="B190" s="28" t="s">
        <v>3634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4219</v>
      </c>
      <c r="B191" s="28" t="s">
        <v>3635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4220</v>
      </c>
      <c r="B192" s="28" t="s">
        <v>3636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4221</v>
      </c>
      <c r="B193" s="28" t="s">
        <v>3637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4222</v>
      </c>
      <c r="B194" s="28" t="s">
        <v>3638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4223</v>
      </c>
      <c r="B195" s="28" t="s">
        <v>3639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4224</v>
      </c>
      <c r="B196" s="61" t="s">
        <v>3679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4225</v>
      </c>
      <c r="B197" s="28" t="s">
        <v>3640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4226</v>
      </c>
      <c r="B198" s="28" t="s">
        <v>3641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4227</v>
      </c>
      <c r="B199" s="28" t="s">
        <v>3642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3585</v>
      </c>
      <c r="B365" s="28" t="s">
        <v>3614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3586</v>
      </c>
      <c r="B366" s="28" t="s">
        <v>3615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3587</v>
      </c>
      <c r="B367" s="61" t="s">
        <v>3616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3588</v>
      </c>
      <c r="B368" s="28" t="s">
        <v>3617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3589</v>
      </c>
      <c r="B369" s="28" t="s">
        <v>3618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3590</v>
      </c>
      <c r="B370" s="28" t="s">
        <v>3619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3591</v>
      </c>
      <c r="B371" s="28" t="s">
        <v>3620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3592</v>
      </c>
      <c r="B372" s="28" t="s">
        <v>3649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3593</v>
      </c>
      <c r="B373" s="28" t="s">
        <v>3621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3594</v>
      </c>
      <c r="B374" s="28" t="s">
        <v>3622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3595</v>
      </c>
      <c r="B375" s="28" t="s">
        <v>3623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3596</v>
      </c>
      <c r="B376" s="28" t="s">
        <v>3624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3597</v>
      </c>
      <c r="B377" s="28" t="s">
        <v>3625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3602</v>
      </c>
      <c r="B378" s="28" t="s">
        <v>3626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3684</v>
      </c>
      <c r="B379" s="61" t="s">
        <v>3627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4212</v>
      </c>
      <c r="B380" s="28" t="s">
        <v>3628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4213</v>
      </c>
      <c r="B381" s="28" t="s">
        <v>3629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4214</v>
      </c>
      <c r="B382" s="28" t="s">
        <v>3630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4215</v>
      </c>
      <c r="B383" s="61" t="s">
        <v>3631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4216</v>
      </c>
      <c r="B384" s="28" t="s">
        <v>3632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4217</v>
      </c>
      <c r="B385" s="28" t="s">
        <v>3633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4218</v>
      </c>
      <c r="B386" s="28" t="s">
        <v>3634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4219</v>
      </c>
      <c r="B387" s="28" t="s">
        <v>3635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4220</v>
      </c>
      <c r="B388" s="28" t="s">
        <v>3636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4221</v>
      </c>
      <c r="B389" s="28" t="s">
        <v>3637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4222</v>
      </c>
      <c r="B390" s="28" t="s">
        <v>3638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4223</v>
      </c>
      <c r="B391" s="28" t="s">
        <v>3639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4224</v>
      </c>
      <c r="B392" s="61" t="s">
        <v>3679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4225</v>
      </c>
      <c r="B393" s="28" t="s">
        <v>3640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4226</v>
      </c>
      <c r="B394" s="28" t="s">
        <v>3641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4227</v>
      </c>
      <c r="B395" s="28" t="s">
        <v>3642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3585</v>
      </c>
      <c r="B563" s="28" t="s">
        <v>3614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3586</v>
      </c>
      <c r="B564" s="28" t="s">
        <v>3615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3587</v>
      </c>
      <c r="B565" s="61" t="s">
        <v>3616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3588</v>
      </c>
      <c r="B566" s="28" t="s">
        <v>3617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3589</v>
      </c>
      <c r="B567" s="28" t="s">
        <v>3618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3590</v>
      </c>
      <c r="B568" s="28" t="s">
        <v>3619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3591</v>
      </c>
      <c r="B569" s="28" t="s">
        <v>3620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3592</v>
      </c>
      <c r="B570" s="28" t="s">
        <v>3649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3593</v>
      </c>
      <c r="B571" s="28" t="s">
        <v>3621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3594</v>
      </c>
      <c r="B572" s="28" t="s">
        <v>3622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3595</v>
      </c>
      <c r="B573" s="28" t="s">
        <v>3623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3596</v>
      </c>
      <c r="B574" s="28" t="s">
        <v>3624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3597</v>
      </c>
      <c r="B575" s="28" t="s">
        <v>3625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3602</v>
      </c>
      <c r="B576" s="28" t="s">
        <v>3626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3684</v>
      </c>
      <c r="B577" s="61" t="s">
        <v>3627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4212</v>
      </c>
      <c r="B578" s="28" t="s">
        <v>3628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4213</v>
      </c>
      <c r="B579" s="28" t="s">
        <v>3629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4214</v>
      </c>
      <c r="B580" s="28" t="s">
        <v>3630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4215</v>
      </c>
      <c r="B581" s="61" t="s">
        <v>3631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4216</v>
      </c>
      <c r="B582" s="28" t="s">
        <v>3632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4217</v>
      </c>
      <c r="B583" s="28" t="s">
        <v>3633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4218</v>
      </c>
      <c r="B584" s="28" t="s">
        <v>3634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4219</v>
      </c>
      <c r="B585" s="28" t="s">
        <v>3635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4220</v>
      </c>
      <c r="B586" s="28" t="s">
        <v>3636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4221</v>
      </c>
      <c r="B587" s="28" t="s">
        <v>3637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4222</v>
      </c>
      <c r="B588" s="28" t="s">
        <v>3638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4223</v>
      </c>
      <c r="B589" s="28" t="s">
        <v>3639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4224</v>
      </c>
      <c r="B590" s="61" t="s">
        <v>3679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4225</v>
      </c>
      <c r="B591" s="28" t="s">
        <v>3640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4226</v>
      </c>
      <c r="B592" s="28" t="s">
        <v>3641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4227</v>
      </c>
      <c r="B593" s="28" t="s">
        <v>3642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3585</v>
      </c>
      <c r="B761" s="28" t="s">
        <v>3614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3586</v>
      </c>
      <c r="B762" s="28" t="s">
        <v>3615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3587</v>
      </c>
      <c r="B763" s="61" t="s">
        <v>3616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3588</v>
      </c>
      <c r="B764" s="28" t="s">
        <v>3617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3589</v>
      </c>
      <c r="B765" s="28" t="s">
        <v>3618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3590</v>
      </c>
      <c r="B766" s="28" t="s">
        <v>3619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3591</v>
      </c>
      <c r="B767" s="28" t="s">
        <v>3620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3592</v>
      </c>
      <c r="B768" s="28" t="s">
        <v>3649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3593</v>
      </c>
      <c r="B769" s="28" t="s">
        <v>3621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3594</v>
      </c>
      <c r="B770" s="28" t="s">
        <v>3622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3595</v>
      </c>
      <c r="B771" s="28" t="s">
        <v>3623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3596</v>
      </c>
      <c r="B772" s="28" t="s">
        <v>3624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3597</v>
      </c>
      <c r="B773" s="28" t="s">
        <v>3625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3602</v>
      </c>
      <c r="B774" s="28" t="s">
        <v>3626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3684</v>
      </c>
      <c r="B775" s="61" t="s">
        <v>3627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4212</v>
      </c>
      <c r="B776" s="28" t="s">
        <v>3628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4213</v>
      </c>
      <c r="B777" s="28" t="s">
        <v>3629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4214</v>
      </c>
      <c r="B778" s="28" t="s">
        <v>3630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4215</v>
      </c>
      <c r="B779" s="61" t="s">
        <v>3631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4216</v>
      </c>
      <c r="B780" s="28" t="s">
        <v>3632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4217</v>
      </c>
      <c r="B781" s="28" t="s">
        <v>3633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4218</v>
      </c>
      <c r="B782" s="28" t="s">
        <v>3634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4219</v>
      </c>
      <c r="B783" s="28" t="s">
        <v>3635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4220</v>
      </c>
      <c r="B784" s="28" t="s">
        <v>3636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4221</v>
      </c>
      <c r="B785" s="28" t="s">
        <v>3637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4222</v>
      </c>
      <c r="B786" s="28" t="s">
        <v>3638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4223</v>
      </c>
      <c r="B787" s="28" t="s">
        <v>3639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4224</v>
      </c>
      <c r="B788" s="61" t="s">
        <v>3679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4225</v>
      </c>
      <c r="B789" s="28" t="s">
        <v>3640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4226</v>
      </c>
      <c r="B790" s="28" t="s">
        <v>3641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4227</v>
      </c>
      <c r="B791" s="28" t="s">
        <v>3642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3226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3227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3228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3229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3230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3231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3232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3244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3245</v>
      </c>
      <c r="U3276" t="s">
        <v>3246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3247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3248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3249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3250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3301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3302</v>
      </c>
      <c r="U3607" t="s">
        <v>3303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3354</v>
      </c>
      <c r="U3937" t="s">
        <v>3355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3356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3357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3358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3359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3449</v>
      </c>
      <c r="U4268" t="s">
        <v>3450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3451</v>
      </c>
      <c r="U4284" t="s">
        <v>3450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3452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3468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3476</v>
      </c>
      <c r="U4732" t="s">
        <v>3477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3478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3479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3480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3501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3584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3502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3503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3358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3519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3520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3521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3522</v>
      </c>
      <c r="U6216" t="s">
        <v>3523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3524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3525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3526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3527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3571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3572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3573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3574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3575</v>
      </c>
      <c r="T6546" s="3"/>
      <c r="U6546" s="3" t="s">
        <v>3576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3577</v>
      </c>
      <c r="T6548" s="3"/>
      <c r="U6548" s="3" t="s">
        <v>3576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3578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3579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3580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3581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3582</v>
      </c>
      <c r="U6888" s="3" t="s">
        <v>3583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zoomScale="90" zoomScaleNormal="90" workbookViewId="0">
      <selection activeCell="B513" sqref="B513:G52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2708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3640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2708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2723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2832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3628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2728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2710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2709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2720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3619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2719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2728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3640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3624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2725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2730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2734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3632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2722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2723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3627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3396</v>
      </c>
      <c r="AI61" s="10">
        <v>4761.2</v>
      </c>
    </row>
    <row r="62" spans="1:35" ht="12.75" customHeight="1">
      <c r="A62" s="18" t="s">
        <v>706</v>
      </c>
      <c r="B62" s="34" t="s">
        <v>3638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2712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3397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3398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3399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3400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3401</v>
      </c>
      <c r="AI67" s="10">
        <v>4740.8</v>
      </c>
    </row>
    <row r="68" spans="1:35" ht="12.75" customHeight="1">
      <c r="A68" s="18" t="s">
        <v>780</v>
      </c>
      <c r="B68" s="50" t="s">
        <v>3633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2848</v>
      </c>
      <c r="AA69" s="34"/>
      <c r="AC69" s="1">
        <v>2024</v>
      </c>
      <c r="AD69" t="s">
        <v>203</v>
      </c>
      <c r="AH69" s="1" t="s">
        <v>3402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3403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3404</v>
      </c>
      <c r="AI72" s="10">
        <v>4702.5500000000011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2722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2710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3405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3626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3406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3407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3627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2715</v>
      </c>
      <c r="AA81" s="34"/>
      <c r="AC81" s="1">
        <v>2024</v>
      </c>
      <c r="AD81" t="s">
        <v>203</v>
      </c>
      <c r="AH81" s="1" t="s">
        <v>3408</v>
      </c>
      <c r="AI81" s="10">
        <v>4662.6499999999996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3679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3409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2726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3410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3638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3411</v>
      </c>
      <c r="AI101" s="10">
        <v>4541.7</v>
      </c>
    </row>
    <row r="102" spans="1:35" ht="12.75" customHeight="1">
      <c r="A102" s="18" t="s">
        <v>814</v>
      </c>
      <c r="B102" s="34" t="s">
        <v>3616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2723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3635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3631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3624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3624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3614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3629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3619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3617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3629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3616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3619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3627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3614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3633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2708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3628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2709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3640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3632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2712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4179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2707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2730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2717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3635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3620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2725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2712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3640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2708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2733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2325</v>
      </c>
      <c r="E528" s="1">
        <v>2024</v>
      </c>
      <c r="F528" s="1" t="s">
        <v>717</v>
      </c>
      <c r="G528" s="10">
        <v>888.5</v>
      </c>
    </row>
    <row r="529" spans="1:7">
      <c r="A529" s="18" t="s">
        <v>3</v>
      </c>
      <c r="B529" s="50" t="s">
        <v>662</v>
      </c>
      <c r="E529" s="1">
        <v>2023</v>
      </c>
      <c r="F529" s="1" t="s">
        <v>716</v>
      </c>
      <c r="G529" s="10">
        <v>862.9</v>
      </c>
    </row>
    <row r="530" spans="1:7">
      <c r="A530" s="18" t="s">
        <v>5</v>
      </c>
      <c r="B530" s="50" t="s">
        <v>179</v>
      </c>
      <c r="E530" s="1">
        <v>2016</v>
      </c>
      <c r="F530" s="1" t="s">
        <v>716</v>
      </c>
      <c r="G530" s="10">
        <v>846.05</v>
      </c>
    </row>
    <row r="531" spans="1:7">
      <c r="A531" s="18" t="s">
        <v>7</v>
      </c>
      <c r="B531" s="50" t="s">
        <v>694</v>
      </c>
      <c r="E531" s="1">
        <v>2023</v>
      </c>
      <c r="F531" s="1" t="s">
        <v>717</v>
      </c>
      <c r="G531" s="10">
        <v>839</v>
      </c>
    </row>
    <row r="532" spans="1:7">
      <c r="A532" s="18" t="s">
        <v>8</v>
      </c>
      <c r="B532" s="50" t="s">
        <v>1348</v>
      </c>
      <c r="E532" s="1">
        <v>2024</v>
      </c>
      <c r="F532" s="1" t="s">
        <v>718</v>
      </c>
      <c r="G532" s="10">
        <v>829.3</v>
      </c>
    </row>
    <row r="533" spans="1:7">
      <c r="A533" s="18" t="s">
        <v>10</v>
      </c>
      <c r="B533" s="50" t="s">
        <v>1342</v>
      </c>
      <c r="E533" s="1">
        <v>2024</v>
      </c>
      <c r="F533" s="1" t="s">
        <v>761</v>
      </c>
      <c r="G533" s="10">
        <v>812.9</v>
      </c>
    </row>
    <row r="534" spans="1:7">
      <c r="A534" s="18" t="s">
        <v>12</v>
      </c>
      <c r="B534" s="50" t="s">
        <v>2848</v>
      </c>
      <c r="E534" s="1">
        <v>2024</v>
      </c>
      <c r="F534" s="1" t="s">
        <v>762</v>
      </c>
      <c r="G534" s="10">
        <v>809.1</v>
      </c>
    </row>
    <row r="535" spans="1:7">
      <c r="A535" s="18" t="s">
        <v>14</v>
      </c>
      <c r="B535" s="50" t="s">
        <v>2724</v>
      </c>
      <c r="E535" s="1">
        <v>2024</v>
      </c>
      <c r="F535" s="1" t="s">
        <v>763</v>
      </c>
      <c r="G535" s="10">
        <v>798</v>
      </c>
    </row>
    <row r="536" spans="1:7">
      <c r="A536" s="18" t="s">
        <v>16</v>
      </c>
      <c r="B536" s="50" t="s">
        <v>144</v>
      </c>
      <c r="E536" s="1">
        <v>2017</v>
      </c>
      <c r="F536" s="1" t="s">
        <v>716</v>
      </c>
      <c r="G536" s="10">
        <v>782.55</v>
      </c>
    </row>
    <row r="539" spans="1:7" ht="25.5">
      <c r="B539" s="23" t="s">
        <v>207</v>
      </c>
    </row>
    <row r="541" spans="1:7">
      <c r="A541" s="18" t="s">
        <v>0</v>
      </c>
      <c r="B541" s="50" t="s">
        <v>2717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2714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2730</v>
      </c>
      <c r="E550" s="1">
        <v>2024</v>
      </c>
      <c r="F550" s="1" t="s">
        <v>765</v>
      </c>
      <c r="G550" s="10">
        <v>604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2205</v>
      </c>
      <c r="E569" s="1">
        <v>2024</v>
      </c>
      <c r="F569" s="1" t="s">
        <v>716</v>
      </c>
      <c r="G569" s="10">
        <v>477.6</v>
      </c>
    </row>
    <row r="570" spans="1:7">
      <c r="A570" s="18" t="s">
        <v>2</v>
      </c>
      <c r="B570" s="50" t="s">
        <v>638</v>
      </c>
      <c r="E570" s="1">
        <v>2021</v>
      </c>
      <c r="F570" s="1" t="s">
        <v>716</v>
      </c>
      <c r="G570" s="10">
        <v>473.7</v>
      </c>
    </row>
    <row r="571" spans="1:7">
      <c r="A571" s="18" t="s">
        <v>3</v>
      </c>
      <c r="B571" s="50" t="s">
        <v>687</v>
      </c>
      <c r="E571" s="1">
        <v>2019</v>
      </c>
      <c r="F571" s="1" t="s">
        <v>716</v>
      </c>
      <c r="G571" s="10">
        <v>461</v>
      </c>
    </row>
    <row r="572" spans="1:7">
      <c r="A572" s="18" t="s">
        <v>5</v>
      </c>
      <c r="B572" s="50" t="s">
        <v>658</v>
      </c>
      <c r="E572" s="1">
        <v>2019</v>
      </c>
      <c r="F572" s="1" t="s">
        <v>717</v>
      </c>
      <c r="G572" s="10">
        <v>456.4</v>
      </c>
    </row>
    <row r="573" spans="1:7">
      <c r="A573" s="18" t="s">
        <v>7</v>
      </c>
      <c r="B573" s="50" t="s">
        <v>178</v>
      </c>
      <c r="E573" s="1">
        <v>2017</v>
      </c>
      <c r="F573" s="1" t="s">
        <v>716</v>
      </c>
      <c r="G573" s="10">
        <v>455.9</v>
      </c>
    </row>
    <row r="574" spans="1:7">
      <c r="A574" s="18" t="s">
        <v>8</v>
      </c>
      <c r="B574" s="50" t="s">
        <v>694</v>
      </c>
      <c r="E574" s="1">
        <v>2021</v>
      </c>
      <c r="F574" s="1" t="s">
        <v>717</v>
      </c>
      <c r="G574" s="10">
        <v>447.6</v>
      </c>
    </row>
    <row r="575" spans="1:7">
      <c r="A575" s="18" t="s">
        <v>10</v>
      </c>
      <c r="B575" s="50" t="s">
        <v>1346</v>
      </c>
      <c r="E575" s="1">
        <v>2021</v>
      </c>
      <c r="F575" s="1" t="s">
        <v>718</v>
      </c>
      <c r="G575" s="10">
        <v>432.4</v>
      </c>
    </row>
    <row r="576" spans="1:7">
      <c r="A576" s="18" t="s">
        <v>12</v>
      </c>
      <c r="B576" s="50" t="s">
        <v>694</v>
      </c>
      <c r="E576" s="1">
        <v>2024</v>
      </c>
      <c r="F576" s="1" t="s">
        <v>717</v>
      </c>
      <c r="G576" s="10">
        <v>431.3</v>
      </c>
    </row>
    <row r="577" spans="1:7">
      <c r="A577" s="18" t="s">
        <v>14</v>
      </c>
      <c r="B577" s="50" t="s">
        <v>25</v>
      </c>
      <c r="E577" s="1">
        <v>2021</v>
      </c>
      <c r="F577" s="1" t="s">
        <v>761</v>
      </c>
      <c r="G577" s="10">
        <v>427.4</v>
      </c>
    </row>
    <row r="578" spans="1:7">
      <c r="A578" s="18" t="s">
        <v>16</v>
      </c>
      <c r="B578" s="50" t="s">
        <v>2723</v>
      </c>
      <c r="E578" s="1">
        <v>2024</v>
      </c>
      <c r="F578" s="1" t="s">
        <v>718</v>
      </c>
      <c r="G578" s="10">
        <v>423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2724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25</v>
      </c>
      <c r="E599" s="1">
        <v>2022</v>
      </c>
      <c r="F599" s="1" t="s">
        <v>718</v>
      </c>
      <c r="G599" s="10">
        <v>602</v>
      </c>
    </row>
    <row r="600" spans="1:7">
      <c r="A600" s="18" t="s">
        <v>5</v>
      </c>
      <c r="B600" s="50" t="s">
        <v>143</v>
      </c>
      <c r="E600" s="1">
        <v>2017</v>
      </c>
      <c r="F600" s="1" t="s">
        <v>716</v>
      </c>
      <c r="G600" s="10">
        <v>589.6</v>
      </c>
    </row>
    <row r="601" spans="1:7">
      <c r="A601" s="18" t="s">
        <v>7</v>
      </c>
      <c r="B601" s="50" t="s">
        <v>31</v>
      </c>
      <c r="E601" s="1">
        <v>2022</v>
      </c>
      <c r="F601" s="1" t="s">
        <v>761</v>
      </c>
      <c r="G601" s="10">
        <v>566.5</v>
      </c>
    </row>
    <row r="602" spans="1:7">
      <c r="A602" s="18" t="s">
        <v>8</v>
      </c>
      <c r="B602" s="50" t="s">
        <v>35</v>
      </c>
      <c r="E602" s="1">
        <v>2017</v>
      </c>
      <c r="F602" s="1" t="s">
        <v>717</v>
      </c>
      <c r="G602" s="10">
        <v>565.4</v>
      </c>
    </row>
    <row r="603" spans="1:7">
      <c r="A603" s="18" t="s">
        <v>10</v>
      </c>
      <c r="B603" s="50" t="s">
        <v>1</v>
      </c>
      <c r="E603" s="1">
        <v>2019</v>
      </c>
      <c r="F603" s="1" t="s">
        <v>716</v>
      </c>
      <c r="G603" s="10">
        <v>552.29999999999995</v>
      </c>
    </row>
    <row r="604" spans="1:7">
      <c r="A604" s="18" t="s">
        <v>12</v>
      </c>
      <c r="B604" s="50" t="s">
        <v>1667</v>
      </c>
      <c r="E604" s="1">
        <v>2024</v>
      </c>
      <c r="F604" s="1" t="s">
        <v>718</v>
      </c>
      <c r="G604" s="10">
        <v>551.5</v>
      </c>
    </row>
    <row r="605" spans="1:7">
      <c r="A605" s="18" t="s">
        <v>14</v>
      </c>
      <c r="B605" s="50" t="s">
        <v>2727</v>
      </c>
      <c r="E605" s="1">
        <v>2024</v>
      </c>
      <c r="F605" s="1" t="s">
        <v>717</v>
      </c>
      <c r="G605" s="10">
        <v>585</v>
      </c>
    </row>
    <row r="606" spans="1:7">
      <c r="A606" s="18" t="s">
        <v>16</v>
      </c>
      <c r="B606" s="50" t="s">
        <v>669</v>
      </c>
      <c r="E606" s="1">
        <v>2024</v>
      </c>
      <c r="F606" s="1" t="s">
        <v>716</v>
      </c>
      <c r="G606" s="10">
        <v>595.6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2727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2832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2848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2711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13:G522">
    <sortCondition descending="1" ref="G513:G52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workbookViewId="0">
      <selection sqref="A1:XFD4176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4930</v>
      </c>
      <c r="C3"/>
      <c r="D3"/>
      <c r="F3" s="178" t="s">
        <v>718</v>
      </c>
      <c r="G3" t="s">
        <v>4487</v>
      </c>
      <c r="K3" s="178" t="s">
        <v>716</v>
      </c>
      <c r="L3" t="s">
        <v>4431</v>
      </c>
      <c r="M3" s="533"/>
      <c r="P3" s="25"/>
      <c r="Q3" s="61"/>
    </row>
    <row r="4" spans="1:18" s="38" customFormat="1" ht="15.75">
      <c r="A4" s="178" t="s">
        <v>716</v>
      </c>
      <c r="B4" t="s">
        <v>4931</v>
      </c>
      <c r="F4" s="178"/>
      <c r="G4"/>
      <c r="H4"/>
      <c r="I4"/>
      <c r="K4" s="178" t="s">
        <v>718</v>
      </c>
      <c r="L4" t="s">
        <v>4472</v>
      </c>
      <c r="P4" s="25"/>
      <c r="Q4" s="61"/>
    </row>
    <row r="5" spans="1:18" s="38" customFormat="1" ht="15.75">
      <c r="A5" s="540" t="s">
        <v>717</v>
      </c>
      <c r="B5" t="s">
        <v>5467</v>
      </c>
      <c r="C5"/>
      <c r="D5"/>
      <c r="F5" s="530"/>
      <c r="K5" s="178" t="s">
        <v>716</v>
      </c>
      <c r="L5" t="s">
        <v>4473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4474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4750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4751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5162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5468</v>
      </c>
      <c r="M10" s="21"/>
      <c r="N10" s="58"/>
      <c r="P10" s="25"/>
      <c r="Q10" s="61"/>
    </row>
    <row r="11" spans="1:18" s="38" customFormat="1" ht="15.75">
      <c r="A11" s="530"/>
      <c r="F11" s="530"/>
      <c r="K11" s="530"/>
      <c r="N11" s="3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4432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4850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3614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4377</v>
      </c>
      <c r="F65" s="178"/>
      <c r="G65"/>
      <c r="K65" s="178" t="s">
        <v>717</v>
      </c>
      <c r="L65" t="s">
        <v>4279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4698</v>
      </c>
      <c r="F66" s="178"/>
      <c r="G66"/>
      <c r="K66" s="178" t="s">
        <v>717</v>
      </c>
      <c r="L66" t="s">
        <v>4280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4802</v>
      </c>
      <c r="F67" s="530"/>
      <c r="K67" s="178" t="s">
        <v>718</v>
      </c>
      <c r="L67" t="s">
        <v>4378</v>
      </c>
      <c r="O67"/>
      <c r="P67" s="25"/>
      <c r="Q67" s="61"/>
    </row>
    <row r="68" spans="1:17" s="38" customFormat="1" ht="15.75">
      <c r="A68" s="178" t="s">
        <v>717</v>
      </c>
      <c r="B68" t="s">
        <v>5044</v>
      </c>
      <c r="C68"/>
      <c r="D68"/>
      <c r="F68" s="530"/>
      <c r="K68" s="178" t="s">
        <v>717</v>
      </c>
      <c r="L68" t="s">
        <v>4752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5350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5351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4593</v>
      </c>
      <c r="F96" s="178" t="s">
        <v>718</v>
      </c>
      <c r="G96" t="s">
        <v>4753</v>
      </c>
      <c r="K96" s="178" t="s">
        <v>716</v>
      </c>
      <c r="L96" t="s">
        <v>4431</v>
      </c>
      <c r="M96" s="533"/>
      <c r="P96" s="25"/>
      <c r="Q96" s="61"/>
    </row>
    <row r="97" spans="1:17" s="38" customFormat="1" ht="15.75">
      <c r="A97" s="178" t="s">
        <v>716</v>
      </c>
      <c r="B97" t="s">
        <v>4803</v>
      </c>
      <c r="F97" s="178" t="s">
        <v>718</v>
      </c>
      <c r="G97" t="s">
        <v>4932</v>
      </c>
      <c r="H97"/>
      <c r="I97"/>
      <c r="K97" s="178" t="s">
        <v>718</v>
      </c>
      <c r="L97" t="s">
        <v>4699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5125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5469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4281</v>
      </c>
      <c r="C127"/>
      <c r="F127" s="178"/>
      <c r="G127"/>
      <c r="K127" s="178" t="s">
        <v>718</v>
      </c>
      <c r="L127" t="s">
        <v>4282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4650</v>
      </c>
      <c r="F128" s="178"/>
      <c r="G128"/>
      <c r="K128" s="178" t="s">
        <v>717</v>
      </c>
      <c r="L128" t="s">
        <v>4379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4975</v>
      </c>
      <c r="F129" s="178"/>
      <c r="G129"/>
      <c r="K129" s="178" t="s">
        <v>717</v>
      </c>
      <c r="L129" t="s">
        <v>4475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4594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4651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4652</v>
      </c>
      <c r="P132" s="25"/>
      <c r="Q132" s="61"/>
    </row>
    <row r="133" spans="1:17" s="38" customFormat="1" ht="15.75">
      <c r="A133" s="529"/>
      <c r="K133" s="178" t="s">
        <v>718</v>
      </c>
      <c r="L133" t="s">
        <v>4754</v>
      </c>
      <c r="P133" s="25"/>
      <c r="Q133" s="61"/>
    </row>
    <row r="134" spans="1:17" s="38" customFormat="1" ht="15.75">
      <c r="A134" s="529"/>
      <c r="K134" s="178" t="s">
        <v>718</v>
      </c>
      <c r="L134" t="s">
        <v>4755</v>
      </c>
      <c r="P134" s="25"/>
      <c r="Q134" s="61"/>
    </row>
    <row r="135" spans="1:17" s="38" customFormat="1" ht="15.75">
      <c r="A135" s="529"/>
      <c r="K135" s="178" t="s">
        <v>718</v>
      </c>
      <c r="L135" t="s">
        <v>4933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5060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5470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5471</v>
      </c>
      <c r="M138" s="21"/>
      <c r="N138" s="58"/>
      <c r="P138" s="25"/>
      <c r="Q138" s="61"/>
    </row>
    <row r="139" spans="1:17" s="38" customFormat="1" ht="15.75">
      <c r="A139" s="529"/>
      <c r="K139" s="178"/>
      <c r="L139"/>
      <c r="M139" s="21"/>
      <c r="N139" s="58"/>
      <c r="P139" s="25"/>
      <c r="Q139" s="61"/>
    </row>
    <row r="140" spans="1:17" s="38" customFormat="1" ht="15.75">
      <c r="A140" s="529"/>
      <c r="K140" s="178"/>
      <c r="L140"/>
      <c r="M140" s="21"/>
      <c r="N140" s="58"/>
      <c r="P140" s="25"/>
      <c r="Q140" s="61"/>
    </row>
    <row r="141" spans="1:17" s="38" customFormat="1" ht="15.75">
      <c r="A141" s="529"/>
      <c r="K141" s="178"/>
      <c r="L141"/>
      <c r="M141" s="21"/>
      <c r="N141" s="58"/>
      <c r="P141" s="25"/>
      <c r="Q141" s="61"/>
    </row>
    <row r="142" spans="1:17" s="38" customFormat="1" ht="15.75">
      <c r="A142" s="529"/>
      <c r="K142" s="178"/>
      <c r="L142"/>
      <c r="M142" s="21"/>
      <c r="N142" s="58"/>
      <c r="P142" s="25"/>
      <c r="Q142" s="61"/>
    </row>
    <row r="143" spans="1:17" s="38" customFormat="1" ht="15.75">
      <c r="A143" s="529"/>
      <c r="K143" s="25"/>
      <c r="L143" s="26"/>
      <c r="M143" s="21"/>
      <c r="N143" s="58"/>
      <c r="P143" s="25"/>
      <c r="Q143" s="61"/>
    </row>
    <row r="144" spans="1:17" s="38" customFormat="1" ht="15.75">
      <c r="A144" s="529"/>
      <c r="K144" s="25"/>
      <c r="L144" s="26"/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4525</v>
      </c>
      <c r="F158" s="178" t="s">
        <v>717</v>
      </c>
      <c r="G158" t="s">
        <v>4876</v>
      </c>
      <c r="H158" s="21"/>
      <c r="I158" s="58"/>
      <c r="K158" s="178" t="s">
        <v>716</v>
      </c>
      <c r="L158" t="s">
        <v>4380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4804</v>
      </c>
      <c r="F159" s="178"/>
      <c r="G159"/>
      <c r="K159" s="178" t="s">
        <v>717</v>
      </c>
      <c r="L159" t="s">
        <v>4851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4805</v>
      </c>
      <c r="F160" s="178"/>
      <c r="G160"/>
      <c r="K160" s="178" t="s">
        <v>716</v>
      </c>
      <c r="L160" t="s">
        <v>4976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5472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5163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5470</v>
      </c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4381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4653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4756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4852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4850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5473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5045</v>
      </c>
      <c r="C220"/>
      <c r="D220"/>
      <c r="F220" s="178" t="s">
        <v>717</v>
      </c>
      <c r="G220" t="s">
        <v>5041</v>
      </c>
      <c r="H220"/>
      <c r="I220"/>
      <c r="K220" s="178" t="s">
        <v>717</v>
      </c>
      <c r="L220" t="s">
        <v>5101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5352</v>
      </c>
      <c r="H221"/>
      <c r="I221"/>
      <c r="K221" s="178" t="s">
        <v>718</v>
      </c>
      <c r="L221" t="s">
        <v>5126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5353</v>
      </c>
      <c r="H222"/>
      <c r="I222"/>
      <c r="J222"/>
      <c r="K222" s="178" t="s">
        <v>716</v>
      </c>
      <c r="L222" t="s">
        <v>5164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5165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5166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5167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5354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5355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5356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5357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5358</v>
      </c>
      <c r="M230"/>
      <c r="N230"/>
      <c r="O230"/>
      <c r="P230" s="25"/>
    </row>
    <row r="231" spans="1:16" s="38" customFormat="1" ht="15.75">
      <c r="A231" s="529"/>
      <c r="K231" s="178"/>
      <c r="L231"/>
      <c r="M231" s="21"/>
      <c r="N231" s="25"/>
      <c r="P231" s="25"/>
    </row>
    <row r="232" spans="1:16" s="38" customFormat="1" ht="15.75">
      <c r="A232" s="529"/>
      <c r="K232" s="178"/>
      <c r="L232"/>
      <c r="M232" s="21"/>
      <c r="N232" s="25"/>
      <c r="P232" s="25"/>
    </row>
    <row r="233" spans="1:16" s="38" customFormat="1" ht="15.75">
      <c r="A233" s="529"/>
      <c r="K233" s="178"/>
      <c r="L233"/>
      <c r="M233" s="21"/>
      <c r="N233" s="25"/>
      <c r="P233" s="25"/>
    </row>
    <row r="234" spans="1:16" s="38" customFormat="1" ht="15.75">
      <c r="A234" s="529"/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3615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4382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4475</v>
      </c>
    </row>
    <row r="253" spans="1:16" s="38" customFormat="1" ht="15.75">
      <c r="A253" s="530"/>
      <c r="F253" s="530"/>
      <c r="K253" s="178" t="s">
        <v>717</v>
      </c>
      <c r="L253" t="s">
        <v>4476</v>
      </c>
    </row>
    <row r="254" spans="1:16" s="38" customFormat="1" ht="15.75">
      <c r="A254" s="530"/>
      <c r="F254" s="530"/>
      <c r="K254" s="178" t="s">
        <v>718</v>
      </c>
      <c r="L254" t="s">
        <v>4477</v>
      </c>
    </row>
    <row r="255" spans="1:16" s="38" customFormat="1" ht="15.75">
      <c r="A255" s="530"/>
      <c r="F255" s="530"/>
      <c r="K255" s="178" t="s">
        <v>718</v>
      </c>
      <c r="L255" t="s">
        <v>4595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4594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4853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5127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5126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5474</v>
      </c>
      <c r="M260" s="21"/>
      <c r="N260" s="58"/>
    </row>
    <row r="261" spans="1:15" s="38" customFormat="1" ht="15.75">
      <c r="A261" s="530"/>
      <c r="F261" s="530"/>
      <c r="K261" s="178"/>
      <c r="L261"/>
      <c r="M261" s="21"/>
      <c r="N261" s="25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2717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4654</v>
      </c>
      <c r="C282"/>
      <c r="D282"/>
      <c r="E282"/>
      <c r="F282" s="178" t="s">
        <v>717</v>
      </c>
      <c r="G282" t="s">
        <v>5475</v>
      </c>
      <c r="J282"/>
      <c r="K282" s="178" t="s">
        <v>718</v>
      </c>
      <c r="L282" t="s">
        <v>4283</v>
      </c>
      <c r="M282"/>
      <c r="N282"/>
      <c r="O282"/>
    </row>
    <row r="283" spans="1:15" s="38" customFormat="1" ht="15.75">
      <c r="A283" s="178" t="s">
        <v>717</v>
      </c>
      <c r="B283" t="s">
        <v>4655</v>
      </c>
      <c r="C283"/>
      <c r="D283"/>
      <c r="K283" s="178" t="s">
        <v>716</v>
      </c>
      <c r="L283" t="s">
        <v>4379</v>
      </c>
      <c r="M283"/>
      <c r="N283"/>
    </row>
    <row r="284" spans="1:15" s="38" customFormat="1" ht="15.75">
      <c r="A284" s="178" t="s">
        <v>716</v>
      </c>
      <c r="B284" t="s">
        <v>4700</v>
      </c>
      <c r="K284" s="178" t="s">
        <v>717</v>
      </c>
      <c r="L284" t="s">
        <v>4383</v>
      </c>
      <c r="O284"/>
    </row>
    <row r="285" spans="1:15" s="38" customFormat="1" ht="15.75">
      <c r="A285" s="178"/>
      <c r="B285"/>
      <c r="K285" s="178" t="s">
        <v>717</v>
      </c>
      <c r="L285" t="s">
        <v>4534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4757</v>
      </c>
    </row>
    <row r="287" spans="1:15" s="38" customFormat="1" ht="15.75">
      <c r="A287" s="178"/>
      <c r="B287"/>
      <c r="K287" s="178" t="s">
        <v>718</v>
      </c>
      <c r="L287" t="s">
        <v>4853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4977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5359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5360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5102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5103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5168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5361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5476</v>
      </c>
    </row>
    <row r="296" spans="1:15" s="38" customFormat="1" ht="15.75">
      <c r="A296" s="178"/>
      <c r="B296"/>
      <c r="K296" s="178" t="s">
        <v>718</v>
      </c>
      <c r="L296" t="s">
        <v>5477</v>
      </c>
      <c r="N296" s="203"/>
    </row>
    <row r="297" spans="1:15" s="38" customFormat="1" ht="15.75">
      <c r="A297" s="178"/>
      <c r="B297"/>
      <c r="K297" s="178" t="s">
        <v>717</v>
      </c>
      <c r="L297" t="s">
        <v>5471</v>
      </c>
      <c r="M297" s="21"/>
      <c r="N297" s="58"/>
    </row>
    <row r="298" spans="1:15" s="38" customFormat="1" ht="15.75">
      <c r="A298" s="178"/>
      <c r="B298"/>
      <c r="K298" s="178"/>
      <c r="L298"/>
      <c r="M298" s="21"/>
      <c r="N298" s="25"/>
    </row>
    <row r="299" spans="1:15" s="38" customFormat="1" ht="15.75">
      <c r="A299" s="178"/>
      <c r="B299"/>
      <c r="K299" s="178"/>
      <c r="L299"/>
      <c r="M299" s="21"/>
      <c r="N299" s="25"/>
    </row>
    <row r="300" spans="1:15" s="38" customFormat="1" ht="15.75">
      <c r="A300" s="178"/>
      <c r="B300"/>
      <c r="K300" s="178"/>
      <c r="L300"/>
      <c r="M300" s="21"/>
      <c r="N300" s="25"/>
    </row>
    <row r="301" spans="1:15" s="38" customFormat="1" ht="15.75">
      <c r="A301" s="178"/>
      <c r="B301"/>
      <c r="K301" s="178"/>
      <c r="L301"/>
      <c r="M301" s="21"/>
      <c r="N301" s="25"/>
    </row>
    <row r="302" spans="1:15" s="38" customFormat="1" ht="15.75">
      <c r="A302" s="178"/>
      <c r="B302"/>
      <c r="K302" s="178"/>
      <c r="L302"/>
      <c r="M302" s="21"/>
      <c r="N302" s="25"/>
    </row>
    <row r="303" spans="1:15" s="38" customFormat="1" ht="15.75">
      <c r="A303" s="178"/>
      <c r="B303"/>
      <c r="K303" s="178"/>
      <c r="L303"/>
      <c r="M303" s="21"/>
      <c r="N303" s="25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3616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4596</v>
      </c>
      <c r="C313"/>
      <c r="D313"/>
      <c r="E313"/>
      <c r="F313" s="178"/>
      <c r="G313"/>
      <c r="K313" s="178" t="s">
        <v>718</v>
      </c>
      <c r="L313" t="s">
        <v>4284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4378</v>
      </c>
      <c r="O314"/>
    </row>
    <row r="315" spans="1:15" s="38" customFormat="1" ht="15.75">
      <c r="A315" s="178"/>
      <c r="B315"/>
      <c r="K315" s="178" t="s">
        <v>717</v>
      </c>
      <c r="L315" t="s">
        <v>4854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5362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5478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4898</v>
      </c>
      <c r="H344"/>
      <c r="I344"/>
      <c r="K344" s="178" t="s">
        <v>717</v>
      </c>
      <c r="L344" t="s">
        <v>4285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5060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5104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5479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2848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4384</v>
      </c>
      <c r="F375" s="178"/>
      <c r="G375"/>
      <c r="K375" s="178" t="s">
        <v>716</v>
      </c>
      <c r="L375" t="s">
        <v>4385</v>
      </c>
    </row>
    <row r="376" spans="1:15" s="38" customFormat="1" ht="15.75">
      <c r="A376" s="178" t="s">
        <v>717</v>
      </c>
      <c r="B376" t="s">
        <v>4526</v>
      </c>
      <c r="K376" s="178" t="s">
        <v>717</v>
      </c>
      <c r="L376" t="s">
        <v>4535</v>
      </c>
    </row>
    <row r="377" spans="1:15" s="38" customFormat="1" ht="15.75">
      <c r="A377" s="178"/>
      <c r="B377"/>
      <c r="K377" s="178" t="s">
        <v>716</v>
      </c>
      <c r="L377" t="s">
        <v>5480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5481</v>
      </c>
    </row>
    <row r="379" spans="1:15" s="38" customFormat="1" ht="15.75">
      <c r="A379" s="178"/>
      <c r="B379"/>
      <c r="K379" s="178" t="s">
        <v>718</v>
      </c>
      <c r="L379" t="s">
        <v>5470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5477</v>
      </c>
      <c r="N380" s="203"/>
    </row>
    <row r="381" spans="1:15" s="38" customFormat="1" ht="15.75">
      <c r="A381" s="178"/>
      <c r="B381"/>
      <c r="K381" s="178"/>
      <c r="L381"/>
      <c r="N381" s="203"/>
    </row>
    <row r="382" spans="1:15" s="38" customFormat="1" ht="15.75">
      <c r="A382" s="178"/>
      <c r="B382"/>
      <c r="K382" s="178"/>
      <c r="L382"/>
      <c r="N382" s="203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4" s="38" customFormat="1" ht="15.75">
      <c r="A401" s="529"/>
      <c r="K401" s="203"/>
      <c r="L401" s="21"/>
      <c r="N401" s="203"/>
    </row>
    <row r="402" spans="1:14" s="38" customFormat="1" ht="15.75">
      <c r="A402" s="529"/>
      <c r="K402" s="203"/>
      <c r="L402" s="21"/>
      <c r="N402" s="203"/>
    </row>
    <row r="403" spans="1:14" s="38" customFormat="1" ht="15.75">
      <c r="A403" s="529"/>
      <c r="K403" s="25"/>
      <c r="L403" s="203"/>
      <c r="N403" s="25"/>
    </row>
    <row r="404" spans="1:14" s="38" customFormat="1" ht="23.25">
      <c r="A404" s="528" t="s">
        <v>675</v>
      </c>
      <c r="K404" s="26"/>
      <c r="L404" s="25"/>
      <c r="N404" s="26"/>
    </row>
    <row r="405" spans="1:14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4" s="38" customFormat="1" ht="15.75">
      <c r="A406" s="178" t="s">
        <v>716</v>
      </c>
      <c r="B406" t="s">
        <v>4650</v>
      </c>
      <c r="K406" s="178" t="s">
        <v>717</v>
      </c>
      <c r="L406" t="s">
        <v>4475</v>
      </c>
    </row>
    <row r="407" spans="1:14" s="38" customFormat="1" ht="15.75">
      <c r="A407" s="178" t="s">
        <v>718</v>
      </c>
      <c r="B407" t="s">
        <v>4701</v>
      </c>
      <c r="C407"/>
      <c r="D407"/>
      <c r="K407" s="178" t="s">
        <v>717</v>
      </c>
      <c r="L407" t="s">
        <v>4594</v>
      </c>
      <c r="M407" s="398"/>
      <c r="N407"/>
    </row>
    <row r="408" spans="1:14" s="38" customFormat="1" ht="15.75">
      <c r="A408" s="529"/>
      <c r="K408" s="178" t="s">
        <v>716</v>
      </c>
      <c r="L408" t="s">
        <v>5363</v>
      </c>
      <c r="M408"/>
      <c r="N408"/>
    </row>
    <row r="409" spans="1:14" s="38" customFormat="1" ht="15.75">
      <c r="A409" s="529"/>
      <c r="K409" s="178"/>
      <c r="L409"/>
      <c r="N409" s="203"/>
    </row>
    <row r="410" spans="1:14" s="38" customFormat="1" ht="15.75">
      <c r="A410" s="529"/>
      <c r="K410" s="178"/>
      <c r="L410"/>
      <c r="N410" s="203"/>
    </row>
    <row r="411" spans="1:14" s="38" customFormat="1" ht="15.75">
      <c r="A411" s="529"/>
      <c r="K411" s="178"/>
      <c r="L411"/>
      <c r="N411" s="203"/>
    </row>
    <row r="412" spans="1:14" s="38" customFormat="1" ht="15.75">
      <c r="A412" s="529"/>
      <c r="K412" s="178"/>
      <c r="L412"/>
      <c r="N412" s="203"/>
    </row>
    <row r="413" spans="1:14" s="38" customFormat="1" ht="15.75">
      <c r="A413" s="529"/>
      <c r="K413" s="178"/>
      <c r="L413"/>
      <c r="N413" s="203"/>
    </row>
    <row r="414" spans="1:14" s="38" customFormat="1" ht="15.75">
      <c r="A414" s="529"/>
      <c r="K414" s="178"/>
      <c r="L414"/>
      <c r="N414" s="203"/>
    </row>
    <row r="415" spans="1:14" s="38" customFormat="1" ht="15.75">
      <c r="A415" s="529"/>
      <c r="K415" s="178"/>
      <c r="L415"/>
      <c r="N415" s="203"/>
    </row>
    <row r="416" spans="1:14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2707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4433</v>
      </c>
      <c r="F437" s="178" t="s">
        <v>717</v>
      </c>
      <c r="G437" t="s">
        <v>4434</v>
      </c>
      <c r="H437" s="533"/>
      <c r="K437" s="178" t="s">
        <v>718</v>
      </c>
      <c r="L437" t="s">
        <v>4435</v>
      </c>
      <c r="M437" s="533"/>
    </row>
    <row r="438" spans="1:14" s="38" customFormat="1" ht="15.75">
      <c r="A438" s="178" t="s">
        <v>716</v>
      </c>
      <c r="B438" t="s">
        <v>4855</v>
      </c>
      <c r="F438" s="178"/>
      <c r="G438"/>
      <c r="K438" s="178" t="s">
        <v>717</v>
      </c>
      <c r="L438" t="s">
        <v>5062</v>
      </c>
      <c r="M438"/>
      <c r="N438"/>
    </row>
    <row r="439" spans="1:14" s="38" customFormat="1" ht="15.75">
      <c r="A439" s="540" t="s">
        <v>717</v>
      </c>
      <c r="B439" t="s">
        <v>4934</v>
      </c>
      <c r="F439" s="178"/>
      <c r="G439"/>
      <c r="K439" s="178" t="s">
        <v>718</v>
      </c>
      <c r="L439" t="s">
        <v>5061</v>
      </c>
      <c r="M439"/>
      <c r="N439"/>
    </row>
    <row r="440" spans="1:14" s="38" customFormat="1" ht="15.75">
      <c r="A440" s="178" t="s">
        <v>718</v>
      </c>
      <c r="B440" t="s">
        <v>5042</v>
      </c>
      <c r="C440"/>
      <c r="D440"/>
      <c r="F440" s="178"/>
      <c r="G440"/>
      <c r="K440" s="178" t="s">
        <v>717</v>
      </c>
      <c r="L440" t="s">
        <v>5169</v>
      </c>
    </row>
    <row r="441" spans="1:14" s="38" customFormat="1" ht="15.75">
      <c r="A441" s="530"/>
      <c r="F441" s="530"/>
      <c r="K441" s="178"/>
      <c r="L441"/>
      <c r="N441" s="25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3617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4434</v>
      </c>
      <c r="H468" s="533"/>
      <c r="K468" s="178" t="s">
        <v>718</v>
      </c>
      <c r="L468" t="s">
        <v>4436</v>
      </c>
      <c r="M468" s="533"/>
    </row>
    <row r="469" spans="1:25" s="38" customFormat="1" ht="15.75">
      <c r="A469" s="529"/>
      <c r="K469" s="178" t="s">
        <v>718</v>
      </c>
      <c r="L469" t="s">
        <v>4437</v>
      </c>
      <c r="M469" s="533"/>
    </row>
    <row r="470" spans="1:25" s="38" customFormat="1" ht="15.75">
      <c r="A470" s="529"/>
      <c r="K470" s="178" t="s">
        <v>716</v>
      </c>
      <c r="L470" t="s">
        <v>4435</v>
      </c>
      <c r="M470" s="533"/>
    </row>
    <row r="471" spans="1:25" s="38" customFormat="1" ht="15.75">
      <c r="A471" s="529"/>
      <c r="K471" s="178" t="s">
        <v>717</v>
      </c>
      <c r="L471" t="s">
        <v>5364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5482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4699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5468</v>
      </c>
      <c r="M500" s="21"/>
      <c r="N500" s="58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4286</v>
      </c>
      <c r="H530"/>
      <c r="I530"/>
      <c r="K530" s="178" t="s">
        <v>716</v>
      </c>
      <c r="L530" t="s">
        <v>4279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4280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4536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4935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4978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5365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4281</v>
      </c>
      <c r="C561"/>
      <c r="F561" s="178" t="s">
        <v>717</v>
      </c>
      <c r="G561" t="s">
        <v>4488</v>
      </c>
      <c r="K561" s="178" t="s">
        <v>717</v>
      </c>
      <c r="L561" t="s">
        <v>4432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4386</v>
      </c>
      <c r="F562" s="178" t="s">
        <v>718</v>
      </c>
      <c r="G562" t="s">
        <v>5366</v>
      </c>
      <c r="H562"/>
      <c r="K562" s="178" t="s">
        <v>717</v>
      </c>
      <c r="L562" t="s">
        <v>4438</v>
      </c>
      <c r="Q562" s="178"/>
      <c r="R562"/>
    </row>
    <row r="563" spans="1:18" s="38" customFormat="1" ht="15.75">
      <c r="A563" s="540" t="s">
        <v>717</v>
      </c>
      <c r="B563" t="s">
        <v>4527</v>
      </c>
      <c r="C563"/>
      <c r="F563" s="530"/>
      <c r="K563" s="178" t="s">
        <v>717</v>
      </c>
      <c r="L563" t="s">
        <v>4478</v>
      </c>
      <c r="Q563" s="178"/>
      <c r="R563"/>
    </row>
    <row r="564" spans="1:18" s="38" customFormat="1" ht="15.75">
      <c r="A564" s="178" t="s">
        <v>718</v>
      </c>
      <c r="B564" t="s">
        <v>4597</v>
      </c>
      <c r="F564" s="530"/>
      <c r="K564" s="178" t="s">
        <v>717</v>
      </c>
      <c r="L564" t="s">
        <v>4479</v>
      </c>
      <c r="Q564" s="178"/>
      <c r="R564"/>
    </row>
    <row r="565" spans="1:18" s="38" customFormat="1" ht="15.75">
      <c r="A565" s="540" t="s">
        <v>716</v>
      </c>
      <c r="B565" t="s">
        <v>4758</v>
      </c>
      <c r="F565" s="530"/>
      <c r="K565" s="178" t="s">
        <v>717</v>
      </c>
      <c r="L565" t="s">
        <v>4480</v>
      </c>
      <c r="Q565" s="178"/>
      <c r="R565"/>
    </row>
    <row r="566" spans="1:18" s="38" customFormat="1" ht="15.75">
      <c r="A566" s="540" t="s">
        <v>716</v>
      </c>
      <c r="B566" t="s">
        <v>4934</v>
      </c>
      <c r="F566" s="530"/>
      <c r="K566" s="178" t="s">
        <v>717</v>
      </c>
      <c r="L566" t="s">
        <v>4537</v>
      </c>
      <c r="M566"/>
      <c r="N566"/>
      <c r="Q566" s="178"/>
      <c r="R566"/>
    </row>
    <row r="567" spans="1:18" s="38" customFormat="1" ht="15.75">
      <c r="A567" s="530"/>
      <c r="F567" s="530"/>
      <c r="K567" s="178" t="s">
        <v>716</v>
      </c>
      <c r="L567" t="s">
        <v>4656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4702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4703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4759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4757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4933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5483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5367</v>
      </c>
      <c r="M574"/>
      <c r="N574"/>
      <c r="Q574" s="178"/>
      <c r="R574"/>
    </row>
    <row r="575" spans="1:18" s="38" customFormat="1" ht="15.75">
      <c r="A575" s="530"/>
      <c r="F575" s="530"/>
      <c r="K575" s="178" t="s">
        <v>718</v>
      </c>
      <c r="L575" t="s">
        <v>5368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5484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5485</v>
      </c>
      <c r="O577"/>
      <c r="Q577" s="178"/>
      <c r="R577"/>
    </row>
    <row r="578" spans="1:18" s="38" customFormat="1" ht="15.75">
      <c r="A578" s="530"/>
      <c r="F578" s="530"/>
      <c r="K578" s="530"/>
      <c r="N578" s="25"/>
      <c r="Q578" s="178"/>
      <c r="R578"/>
    </row>
    <row r="579" spans="1:18" s="38" customFormat="1" ht="15.75">
      <c r="A579" s="530"/>
      <c r="F579" s="530"/>
      <c r="K579" s="530"/>
      <c r="N579" s="25"/>
      <c r="Q579" s="178"/>
      <c r="R579"/>
    </row>
    <row r="580" spans="1:18" s="38" customFormat="1" ht="15.75">
      <c r="A580" s="530"/>
      <c r="F580" s="530"/>
      <c r="K580" s="530"/>
      <c r="N580" s="25"/>
      <c r="Q580" s="178"/>
      <c r="R580"/>
    </row>
    <row r="581" spans="1:18" s="38" customFormat="1" ht="15.75">
      <c r="A581" s="530"/>
      <c r="F581" s="530"/>
      <c r="K581" s="530"/>
      <c r="N581" s="25"/>
      <c r="Q581" s="178"/>
      <c r="R581"/>
    </row>
    <row r="582" spans="1:18" s="38" customFormat="1" ht="15.75">
      <c r="A582" s="530"/>
      <c r="F582" s="530"/>
      <c r="K582" s="530"/>
      <c r="N582" s="25"/>
      <c r="Q582" s="178"/>
      <c r="R582"/>
    </row>
    <row r="583" spans="1:18" s="38" customFormat="1" ht="15.75">
      <c r="A583" s="530"/>
      <c r="F583" s="530"/>
      <c r="K583" s="530"/>
      <c r="N583" s="25"/>
      <c r="Q583" s="178"/>
      <c r="R583"/>
    </row>
    <row r="584" spans="1:18" s="38" customFormat="1" ht="15.75">
      <c r="A584" s="530"/>
      <c r="F584" s="530"/>
      <c r="K584" s="530"/>
      <c r="N584" s="25"/>
      <c r="Q584" s="178"/>
      <c r="R584"/>
    </row>
    <row r="585" spans="1:18" s="38" customFormat="1" ht="15.75">
      <c r="A585" s="530"/>
      <c r="F585" s="530"/>
      <c r="K585" s="530"/>
      <c r="N585" s="25"/>
      <c r="Q585" s="178"/>
      <c r="R585"/>
    </row>
    <row r="586" spans="1:18" s="38" customFormat="1" ht="15.75">
      <c r="A586" s="530"/>
      <c r="F586" s="530"/>
      <c r="K586" s="530"/>
      <c r="N586" s="25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4287</v>
      </c>
      <c r="F592" s="178" t="s">
        <v>718</v>
      </c>
      <c r="G592" t="s">
        <v>4488</v>
      </c>
      <c r="K592" s="178" t="s">
        <v>716</v>
      </c>
      <c r="L592" t="s">
        <v>4439</v>
      </c>
      <c r="M592"/>
      <c r="N592"/>
      <c r="O592"/>
    </row>
    <row r="593" spans="1:19" s="38" customFormat="1" ht="15.75">
      <c r="A593" s="178" t="s">
        <v>716</v>
      </c>
      <c r="B593" t="s">
        <v>4288</v>
      </c>
      <c r="F593" s="178"/>
      <c r="G593"/>
      <c r="K593" s="178" t="s">
        <v>718</v>
      </c>
      <c r="L593" t="s">
        <v>4478</v>
      </c>
    </row>
    <row r="594" spans="1:19" s="38" customFormat="1" ht="15.75">
      <c r="A594" s="178" t="s">
        <v>716</v>
      </c>
      <c r="B594" t="s">
        <v>4387</v>
      </c>
      <c r="F594" s="178"/>
      <c r="G594"/>
      <c r="K594" s="178" t="s">
        <v>718</v>
      </c>
      <c r="L594" t="s">
        <v>4479</v>
      </c>
    </row>
    <row r="595" spans="1:19" s="38" customFormat="1" ht="15.75">
      <c r="A595" s="178" t="s">
        <v>718</v>
      </c>
      <c r="B595" t="s">
        <v>4440</v>
      </c>
      <c r="F595" s="178"/>
      <c r="G595"/>
      <c r="K595" s="178" t="s">
        <v>718</v>
      </c>
      <c r="L595" t="s">
        <v>4480</v>
      </c>
    </row>
    <row r="596" spans="1:19" s="38" customFormat="1" ht="15.75">
      <c r="A596" s="178" t="s">
        <v>716</v>
      </c>
      <c r="B596" t="s">
        <v>4804</v>
      </c>
      <c r="K596" s="178" t="s">
        <v>716</v>
      </c>
      <c r="L596" t="s">
        <v>4852</v>
      </c>
      <c r="M596"/>
      <c r="N596"/>
    </row>
    <row r="597" spans="1:19" s="38" customFormat="1" ht="15.75">
      <c r="A597" s="178" t="s">
        <v>717</v>
      </c>
      <c r="B597" t="s">
        <v>4805</v>
      </c>
      <c r="K597" s="178" t="s">
        <v>716</v>
      </c>
      <c r="L597" t="s">
        <v>5064</v>
      </c>
      <c r="M597"/>
      <c r="N597"/>
    </row>
    <row r="598" spans="1:19" s="38" customFormat="1" ht="15.75">
      <c r="A598" s="529"/>
      <c r="K598" s="178" t="s">
        <v>718</v>
      </c>
      <c r="L598" t="s">
        <v>5065</v>
      </c>
      <c r="M598"/>
      <c r="N598"/>
    </row>
    <row r="599" spans="1:19" s="38" customFormat="1" ht="15.75">
      <c r="A599" s="529"/>
      <c r="K599" s="178" t="s">
        <v>718</v>
      </c>
      <c r="L599" t="s">
        <v>5066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5067</v>
      </c>
      <c r="M600"/>
      <c r="N600"/>
    </row>
    <row r="601" spans="1:19" s="38" customFormat="1" ht="15.75">
      <c r="A601" s="529"/>
      <c r="K601" s="178" t="s">
        <v>717</v>
      </c>
      <c r="L601" t="s">
        <v>5369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3618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4758</v>
      </c>
      <c r="F623" s="178" t="s">
        <v>717</v>
      </c>
      <c r="G623" t="s">
        <v>5043</v>
      </c>
      <c r="K623" s="178" t="s">
        <v>717</v>
      </c>
      <c r="L623" t="s">
        <v>4282</v>
      </c>
      <c r="M623"/>
      <c r="N623"/>
      <c r="O623"/>
    </row>
    <row r="624" spans="1:15" s="38" customFormat="1" ht="15.75">
      <c r="A624" s="540" t="s">
        <v>717</v>
      </c>
      <c r="B624" t="s">
        <v>4856</v>
      </c>
      <c r="C624"/>
      <c r="D624"/>
      <c r="F624" s="178"/>
      <c r="G624"/>
      <c r="K624" s="178" t="s">
        <v>716</v>
      </c>
      <c r="L624" t="s">
        <v>4481</v>
      </c>
    </row>
    <row r="625" spans="1:15" s="38" customFormat="1" ht="15.75">
      <c r="A625" s="540" t="s">
        <v>716</v>
      </c>
      <c r="B625" t="s">
        <v>4936</v>
      </c>
      <c r="F625" s="178"/>
      <c r="G625"/>
      <c r="K625" s="178" t="s">
        <v>717</v>
      </c>
      <c r="L625" t="s">
        <v>4476</v>
      </c>
    </row>
    <row r="626" spans="1:15" s="38" customFormat="1" ht="15.75">
      <c r="A626" s="178" t="s">
        <v>717</v>
      </c>
      <c r="B626" t="s">
        <v>4899</v>
      </c>
      <c r="K626" s="178" t="s">
        <v>718</v>
      </c>
      <c r="L626" t="s">
        <v>4477</v>
      </c>
    </row>
    <row r="627" spans="1:15" s="38" customFormat="1" ht="15.75">
      <c r="A627" s="529"/>
      <c r="K627" s="178" t="s">
        <v>717</v>
      </c>
      <c r="L627" t="s">
        <v>4760</v>
      </c>
      <c r="M627"/>
      <c r="N627"/>
    </row>
    <row r="628" spans="1:15" s="38" customFormat="1" ht="15.75">
      <c r="A628" s="529"/>
      <c r="K628" s="178" t="s">
        <v>717</v>
      </c>
      <c r="L628" t="s">
        <v>4761</v>
      </c>
      <c r="M628"/>
      <c r="N628"/>
    </row>
    <row r="629" spans="1:15" s="38" customFormat="1" ht="15.75">
      <c r="A629" s="529"/>
      <c r="K629" s="178" t="s">
        <v>717</v>
      </c>
      <c r="L629" t="s">
        <v>4937</v>
      </c>
      <c r="M629" s="398"/>
      <c r="N629"/>
    </row>
    <row r="630" spans="1:15" s="38" customFormat="1" ht="15.75">
      <c r="A630" s="529"/>
      <c r="K630" s="178" t="s">
        <v>716</v>
      </c>
      <c r="L630" t="s">
        <v>4938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5256</v>
      </c>
      <c r="M631"/>
      <c r="N631"/>
    </row>
    <row r="632" spans="1:15" s="38" customFormat="1" ht="15.75">
      <c r="A632" s="529"/>
      <c r="K632" s="178" t="s">
        <v>716</v>
      </c>
      <c r="L632" t="s">
        <v>5257</v>
      </c>
      <c r="M632"/>
      <c r="N632"/>
    </row>
    <row r="633" spans="1:15" s="38" customFormat="1" ht="15.75">
      <c r="A633" s="529"/>
      <c r="K633" s="178" t="s">
        <v>717</v>
      </c>
      <c r="L633" t="s">
        <v>5363</v>
      </c>
      <c r="M633"/>
      <c r="N633"/>
    </row>
    <row r="634" spans="1:15" s="38" customFormat="1" ht="15.75">
      <c r="A634" s="529"/>
      <c r="K634" s="178"/>
      <c r="L634"/>
      <c r="N634" s="26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4525</v>
      </c>
      <c r="F654" s="178"/>
      <c r="G654"/>
      <c r="K654" s="178" t="s">
        <v>717</v>
      </c>
      <c r="L654" t="s">
        <v>4656</v>
      </c>
      <c r="N654" s="25"/>
    </row>
    <row r="655" spans="1:14" s="38" customFormat="1" ht="15.75">
      <c r="A655" s="178" t="s">
        <v>716</v>
      </c>
      <c r="B655" t="s">
        <v>4704</v>
      </c>
      <c r="F655" s="178"/>
      <c r="G655"/>
      <c r="K655" s="178" t="s">
        <v>718</v>
      </c>
      <c r="L655" t="s">
        <v>4976</v>
      </c>
      <c r="M655" s="21"/>
      <c r="N655" s="58"/>
    </row>
    <row r="656" spans="1:14" s="38" customFormat="1" ht="15.75">
      <c r="A656" s="178" t="s">
        <v>718</v>
      </c>
      <c r="B656" t="s">
        <v>4806</v>
      </c>
      <c r="F656" s="178"/>
      <c r="G656"/>
      <c r="K656" s="178" t="s">
        <v>716</v>
      </c>
      <c r="L656" t="s">
        <v>5068</v>
      </c>
      <c r="M656"/>
      <c r="N656"/>
    </row>
    <row r="657" spans="1:14" s="38" customFormat="1" ht="15.75">
      <c r="A657" s="178" t="s">
        <v>717</v>
      </c>
      <c r="B657" t="s">
        <v>4803</v>
      </c>
      <c r="F657" s="178"/>
      <c r="G657"/>
      <c r="K657" s="178" t="s">
        <v>717</v>
      </c>
      <c r="L657" t="s">
        <v>5482</v>
      </c>
      <c r="N657" s="203"/>
    </row>
    <row r="658" spans="1:14" s="38" customFormat="1" ht="15.75">
      <c r="A658" s="178" t="s">
        <v>718</v>
      </c>
      <c r="B658" t="s">
        <v>4939</v>
      </c>
      <c r="F658" s="178"/>
      <c r="G658"/>
      <c r="K658" s="178"/>
      <c r="L658"/>
      <c r="N658" s="26"/>
    </row>
    <row r="659" spans="1:14" s="38" customFormat="1" ht="15.75">
      <c r="A659" s="530"/>
      <c r="F659" s="178"/>
      <c r="G659"/>
      <c r="K659" s="178"/>
      <c r="L659"/>
      <c r="N659" s="26"/>
    </row>
    <row r="660" spans="1:14" s="38" customFormat="1" ht="15.75">
      <c r="A660" s="530"/>
      <c r="F660" s="178"/>
      <c r="G660"/>
      <c r="K660" s="178"/>
      <c r="L660"/>
      <c r="N660" s="26"/>
    </row>
    <row r="661" spans="1:14" s="38" customFormat="1" ht="15.75">
      <c r="A661" s="530"/>
      <c r="F661" s="530"/>
      <c r="K661" s="178"/>
      <c r="L661"/>
      <c r="N661" s="26"/>
    </row>
    <row r="662" spans="1:14" s="38" customFormat="1" ht="15.75">
      <c r="A662" s="530"/>
      <c r="F662" s="530"/>
      <c r="K662" s="178"/>
      <c r="L662"/>
      <c r="N662" s="26"/>
    </row>
    <row r="663" spans="1:14" s="38" customFormat="1" ht="15.75">
      <c r="A663" s="530"/>
      <c r="F663" s="530"/>
      <c r="K663" s="178"/>
      <c r="L663"/>
      <c r="N663" s="26"/>
    </row>
    <row r="664" spans="1:14" s="38" customFormat="1" ht="15.75">
      <c r="A664" s="530"/>
      <c r="F664" s="530"/>
      <c r="K664" s="178"/>
      <c r="L664"/>
      <c r="N664" s="26"/>
    </row>
    <row r="665" spans="1:14" s="38" customFormat="1" ht="15.75">
      <c r="A665" s="530"/>
      <c r="F665" s="530"/>
      <c r="K665" s="178"/>
      <c r="L665"/>
      <c r="N665" s="26"/>
    </row>
    <row r="666" spans="1:14" s="38" customFormat="1" ht="15.75">
      <c r="A666" s="530"/>
      <c r="F666" s="530"/>
      <c r="K666" s="178"/>
      <c r="L666"/>
      <c r="N666" s="26"/>
    </row>
    <row r="667" spans="1:14" s="38" customFormat="1" ht="15.75">
      <c r="A667" s="530"/>
      <c r="F667" s="530"/>
      <c r="K667" s="178"/>
      <c r="L667"/>
      <c r="N667" s="26"/>
    </row>
    <row r="668" spans="1:14" s="38" customFormat="1" ht="15.75">
      <c r="A668" s="530"/>
      <c r="F668" s="530"/>
      <c r="K668" s="178"/>
      <c r="L668"/>
      <c r="N668" s="26"/>
    </row>
    <row r="669" spans="1:14" s="38" customFormat="1" ht="15.75">
      <c r="A669" s="530"/>
      <c r="F669" s="530"/>
      <c r="K669" s="178"/>
      <c r="L669"/>
      <c r="N669" s="26"/>
    </row>
    <row r="670" spans="1:14" s="38" customFormat="1" ht="15.75">
      <c r="A670" s="530"/>
      <c r="F670" s="530"/>
      <c r="K670" s="178"/>
      <c r="L670"/>
      <c r="N670" s="26"/>
    </row>
    <row r="671" spans="1:14" s="38" customFormat="1" ht="15.75">
      <c r="A671" s="530"/>
      <c r="F671" s="530"/>
      <c r="K671" s="178"/>
      <c r="L671"/>
      <c r="N671" s="26"/>
    </row>
    <row r="672" spans="1:14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3619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4657</v>
      </c>
      <c r="F685" s="178" t="s">
        <v>716</v>
      </c>
      <c r="G685" t="s">
        <v>4403</v>
      </c>
      <c r="K685" s="178" t="s">
        <v>717</v>
      </c>
      <c r="L685" t="s">
        <v>4378</v>
      </c>
      <c r="O685"/>
    </row>
    <row r="686" spans="1:15" s="38" customFormat="1" ht="15.75">
      <c r="A686" s="178" t="s">
        <v>717</v>
      </c>
      <c r="B686" t="s">
        <v>4701</v>
      </c>
      <c r="C686"/>
      <c r="D686"/>
      <c r="F686" s="178"/>
      <c r="G686"/>
      <c r="K686" s="178" t="s">
        <v>717</v>
      </c>
      <c r="L686" t="s">
        <v>5486</v>
      </c>
      <c r="M686" s="21"/>
      <c r="N686" s="58"/>
    </row>
    <row r="687" spans="1:15" s="38" customFormat="1" ht="15.75">
      <c r="A687" s="178" t="s">
        <v>718</v>
      </c>
      <c r="B687" t="s">
        <v>4762</v>
      </c>
      <c r="F687" s="178"/>
      <c r="G687"/>
      <c r="K687" s="178"/>
      <c r="L687"/>
    </row>
    <row r="688" spans="1:15" s="38" customFormat="1" ht="15.75">
      <c r="A688" s="178"/>
      <c r="B688"/>
      <c r="F688" s="530"/>
      <c r="K688" s="178"/>
      <c r="L688"/>
    </row>
    <row r="689" spans="1:12" s="38" customFormat="1" ht="15.75">
      <c r="A689" s="178"/>
      <c r="B689"/>
      <c r="F689" s="530"/>
      <c r="K689" s="178"/>
      <c r="L689"/>
    </row>
    <row r="690" spans="1:12" s="38" customFormat="1" ht="15.75">
      <c r="A690" s="178"/>
      <c r="B690"/>
      <c r="F690" s="530"/>
      <c r="K690" s="178"/>
      <c r="L690"/>
    </row>
    <row r="691" spans="1:12" s="38" customFormat="1" ht="15.75">
      <c r="A691" s="178"/>
      <c r="B691"/>
      <c r="F691" s="530"/>
      <c r="K691" s="530"/>
    </row>
    <row r="692" spans="1:12" s="38" customFormat="1" ht="15.75">
      <c r="A692" s="178"/>
      <c r="B692"/>
      <c r="F692" s="530"/>
      <c r="K692" s="530"/>
    </row>
    <row r="693" spans="1:12" s="38" customFormat="1" ht="15.75">
      <c r="A693" s="178"/>
      <c r="B693"/>
      <c r="F693" s="530"/>
      <c r="K693" s="530"/>
    </row>
    <row r="694" spans="1:12" s="38" customFormat="1" ht="15.75">
      <c r="A694" s="178"/>
      <c r="B694"/>
      <c r="F694" s="530"/>
      <c r="K694" s="530"/>
    </row>
    <row r="695" spans="1:12" s="38" customFormat="1" ht="15.75">
      <c r="A695" s="178"/>
      <c r="B695"/>
      <c r="F695" s="530"/>
      <c r="K695" s="530"/>
    </row>
    <row r="696" spans="1:12" s="38" customFormat="1" ht="15.75">
      <c r="A696" s="178"/>
      <c r="B696"/>
      <c r="F696" s="530"/>
      <c r="K696" s="530"/>
    </row>
    <row r="697" spans="1:12" s="38" customFormat="1" ht="15.75">
      <c r="A697" s="178"/>
      <c r="B697"/>
      <c r="F697" s="530"/>
      <c r="K697" s="530"/>
    </row>
    <row r="698" spans="1:12" s="38" customFormat="1" ht="15.75">
      <c r="A698" s="178"/>
      <c r="B698"/>
      <c r="F698" s="530"/>
      <c r="K698" s="530"/>
    </row>
    <row r="699" spans="1:12" s="38" customFormat="1" ht="15.75">
      <c r="A699" s="178"/>
      <c r="B699"/>
      <c r="F699" s="530"/>
      <c r="K699" s="530"/>
    </row>
    <row r="700" spans="1:12" s="38" customFormat="1" ht="15.75">
      <c r="A700" s="178"/>
      <c r="B700"/>
      <c r="F700" s="530"/>
      <c r="K700" s="530"/>
    </row>
    <row r="701" spans="1:12" s="38" customFormat="1" ht="15.75">
      <c r="A701" s="178"/>
      <c r="B701"/>
      <c r="F701" s="530"/>
      <c r="K701" s="530"/>
    </row>
    <row r="702" spans="1:12" s="38" customFormat="1" ht="15.75">
      <c r="A702" s="178"/>
      <c r="B702"/>
      <c r="F702" s="530"/>
      <c r="K702" s="530"/>
    </row>
    <row r="703" spans="1:12" s="38" customFormat="1" ht="15.75">
      <c r="A703" s="178"/>
      <c r="B703"/>
      <c r="F703" s="530"/>
      <c r="K703" s="530"/>
    </row>
    <row r="704" spans="1:12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2720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4441</v>
      </c>
      <c r="H716"/>
      <c r="I716"/>
      <c r="K716" s="178" t="s">
        <v>716</v>
      </c>
      <c r="L716" t="s">
        <v>4289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5043</v>
      </c>
      <c r="K717" s="178" t="s">
        <v>718</v>
      </c>
      <c r="L717" t="s">
        <v>4442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4443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4444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4538</v>
      </c>
    </row>
    <row r="721" spans="1:14" s="38" customFormat="1" ht="15.75">
      <c r="A721" s="530"/>
      <c r="F721" s="530"/>
      <c r="K721" s="178" t="s">
        <v>716</v>
      </c>
      <c r="L721" t="s">
        <v>5256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5257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4482</v>
      </c>
      <c r="F747" s="178" t="s">
        <v>716</v>
      </c>
      <c r="G747" t="s">
        <v>4441</v>
      </c>
      <c r="H747"/>
      <c r="K747" s="178" t="s">
        <v>718</v>
      </c>
      <c r="L747" t="s">
        <v>4388</v>
      </c>
    </row>
    <row r="748" spans="1:15" s="38" customFormat="1" ht="15.75">
      <c r="A748" s="529"/>
      <c r="F748" s="178" t="s">
        <v>717</v>
      </c>
      <c r="G748" t="s">
        <v>4539</v>
      </c>
      <c r="H748"/>
      <c r="K748" s="178" t="s">
        <v>716</v>
      </c>
      <c r="L748" t="s">
        <v>4540</v>
      </c>
      <c r="M748"/>
      <c r="N748"/>
    </row>
    <row r="749" spans="1:15" s="38" customFormat="1" ht="15.75">
      <c r="A749" s="529"/>
      <c r="F749" s="178" t="s">
        <v>718</v>
      </c>
      <c r="G749" t="s">
        <v>4658</v>
      </c>
      <c r="K749" s="178" t="s">
        <v>717</v>
      </c>
      <c r="L749" t="s">
        <v>4659</v>
      </c>
      <c r="N749" s="25"/>
    </row>
    <row r="750" spans="1:15" s="38" customFormat="1" ht="15.75">
      <c r="A750" s="529"/>
      <c r="F750" s="178" t="s">
        <v>717</v>
      </c>
      <c r="G750" t="s">
        <v>4807</v>
      </c>
      <c r="K750" s="178" t="s">
        <v>717</v>
      </c>
      <c r="L750" t="s">
        <v>5128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5353</v>
      </c>
      <c r="H751"/>
      <c r="I751"/>
      <c r="K751" s="178" t="s">
        <v>716</v>
      </c>
      <c r="L751" t="s">
        <v>5164</v>
      </c>
      <c r="M751"/>
      <c r="N751"/>
      <c r="O751"/>
    </row>
    <row r="752" spans="1:15" s="38" customFormat="1" ht="15.75">
      <c r="A752" s="529"/>
      <c r="K752" s="178" t="s">
        <v>716</v>
      </c>
      <c r="L752" t="s">
        <v>5165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5355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5356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5357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5370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5371</v>
      </c>
      <c r="M757"/>
      <c r="N757"/>
      <c r="O757"/>
    </row>
    <row r="758" spans="1:15" s="38" customFormat="1" ht="15.75">
      <c r="A758" s="529"/>
      <c r="K758" s="178"/>
      <c r="L758"/>
    </row>
    <row r="759" spans="1:15" s="38" customFormat="1" ht="15.75">
      <c r="A759" s="529"/>
      <c r="K759" s="178"/>
      <c r="L759"/>
    </row>
    <row r="760" spans="1:15" s="38" customFormat="1" ht="15.75">
      <c r="A760" s="529"/>
      <c r="K760" s="178"/>
      <c r="L760"/>
    </row>
    <row r="761" spans="1:15" s="38" customFormat="1" ht="15.75">
      <c r="A761" s="529"/>
      <c r="K761" s="178"/>
      <c r="L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4660</v>
      </c>
      <c r="K778" s="178" t="s">
        <v>717</v>
      </c>
      <c r="L778" t="s">
        <v>4445</v>
      </c>
    </row>
    <row r="779" spans="1:14" s="38" customFormat="1" ht="15.75">
      <c r="A779" s="530"/>
      <c r="F779" s="178" t="s">
        <v>718</v>
      </c>
      <c r="G779" t="s">
        <v>4881</v>
      </c>
      <c r="H779"/>
      <c r="K779" s="178" t="s">
        <v>717</v>
      </c>
      <c r="L779" t="s">
        <v>5069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5070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5071</v>
      </c>
      <c r="M781"/>
    </row>
    <row r="782" spans="1:14" s="38" customFormat="1" ht="15.75">
      <c r="A782" s="530"/>
      <c r="F782" s="530"/>
      <c r="K782" s="178"/>
      <c r="L782"/>
      <c r="M782" s="532"/>
    </row>
    <row r="783" spans="1:14" s="38" customFormat="1" ht="15.75">
      <c r="A783" s="530"/>
      <c r="F783" s="530"/>
      <c r="K783" s="178"/>
      <c r="L783"/>
      <c r="M783" s="532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4900</v>
      </c>
      <c r="F809" s="178" t="s">
        <v>717</v>
      </c>
      <c r="G809" t="s">
        <v>4997</v>
      </c>
      <c r="K809" s="178" t="s">
        <v>718</v>
      </c>
      <c r="L809" t="s">
        <v>4389</v>
      </c>
      <c r="O809"/>
    </row>
    <row r="810" spans="1:15" s="38" customFormat="1" ht="15.75">
      <c r="A810" s="178"/>
      <c r="B810"/>
      <c r="F810" s="178" t="s">
        <v>717</v>
      </c>
      <c r="G810" t="s">
        <v>4878</v>
      </c>
      <c r="H810"/>
      <c r="I810"/>
      <c r="K810" s="178" t="s">
        <v>717</v>
      </c>
      <c r="L810" t="s">
        <v>4435</v>
      </c>
      <c r="M810" s="533"/>
    </row>
    <row r="811" spans="1:15" s="38" customFormat="1" ht="15.75">
      <c r="A811" s="178"/>
      <c r="B811"/>
      <c r="K811" s="178" t="s">
        <v>717</v>
      </c>
      <c r="L811" t="s">
        <v>4750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4751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4940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5072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5482</v>
      </c>
      <c r="N815" s="203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4197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4857</v>
      </c>
      <c r="C840"/>
      <c r="D840"/>
      <c r="F840" s="178"/>
      <c r="G840"/>
      <c r="K840" s="178" t="s">
        <v>717</v>
      </c>
      <c r="L840" t="s">
        <v>4290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2" s="38" customFormat="1" ht="15.75">
      <c r="A865" s="529"/>
      <c r="L865" s="21"/>
    </row>
    <row r="866" spans="1:12" s="38" customFormat="1" ht="15.75">
      <c r="A866" s="529"/>
      <c r="L866" s="21"/>
    </row>
    <row r="867" spans="1:12" s="38" customFormat="1" ht="15.75">
      <c r="A867" s="529"/>
      <c r="L867" s="21"/>
    </row>
    <row r="868" spans="1:12" s="38" customFormat="1" ht="15.75">
      <c r="A868" s="529"/>
      <c r="L868" s="21"/>
    </row>
    <row r="869" spans="1:12" s="38" customFormat="1" ht="23.25">
      <c r="A869" s="528" t="s">
        <v>1344</v>
      </c>
    </row>
    <row r="870" spans="1:12" s="38" customFormat="1" ht="15.75">
      <c r="A870" s="530" t="s">
        <v>2645</v>
      </c>
      <c r="F870" s="530" t="s">
        <v>2646</v>
      </c>
      <c r="K870" s="530" t="s">
        <v>2647</v>
      </c>
    </row>
    <row r="871" spans="1:12" s="38" customFormat="1" ht="15.75">
      <c r="A871" s="178" t="s">
        <v>716</v>
      </c>
      <c r="B871" t="s">
        <v>4433</v>
      </c>
      <c r="F871" s="178" t="s">
        <v>718</v>
      </c>
      <c r="G871" t="s">
        <v>5046</v>
      </c>
      <c r="H871" s="21"/>
      <c r="K871" s="178"/>
      <c r="L871"/>
    </row>
    <row r="872" spans="1:12" s="38" customFormat="1" ht="15.75">
      <c r="A872" s="540" t="s">
        <v>718</v>
      </c>
      <c r="B872" t="s">
        <v>5372</v>
      </c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4440</v>
      </c>
      <c r="F902" s="178" t="s">
        <v>716</v>
      </c>
      <c r="G902" t="s">
        <v>4446</v>
      </c>
      <c r="H902"/>
      <c r="I902"/>
      <c r="J902"/>
      <c r="K902" s="178" t="s">
        <v>717</v>
      </c>
      <c r="L902" t="s">
        <v>4439</v>
      </c>
      <c r="M902"/>
      <c r="N902"/>
      <c r="O902"/>
    </row>
    <row r="903" spans="1:15" s="38" customFormat="1" ht="15.75">
      <c r="A903" s="178" t="s">
        <v>718</v>
      </c>
      <c r="B903" t="s">
        <v>4528</v>
      </c>
      <c r="F903" s="178"/>
      <c r="G903"/>
      <c r="K903" s="178" t="s">
        <v>716</v>
      </c>
      <c r="L903" t="s">
        <v>5066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5059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5101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5354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5365</v>
      </c>
      <c r="M907"/>
      <c r="N907"/>
      <c r="O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5045</v>
      </c>
      <c r="C933"/>
      <c r="D933"/>
      <c r="F933" s="178" t="s">
        <v>716</v>
      </c>
      <c r="G933" t="s">
        <v>4941</v>
      </c>
      <c r="H933" s="398"/>
      <c r="I933"/>
      <c r="K933" s="178" t="s">
        <v>716</v>
      </c>
      <c r="L933" t="s">
        <v>4380</v>
      </c>
      <c r="M933"/>
      <c r="N933"/>
    </row>
    <row r="934" spans="1:15" s="38" customFormat="1" ht="15.75">
      <c r="A934" s="178"/>
      <c r="B934"/>
      <c r="K934" s="178" t="s">
        <v>716</v>
      </c>
      <c r="L934" t="s">
        <v>4942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4943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4940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4979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5170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5373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5487</v>
      </c>
      <c r="M940"/>
      <c r="N940"/>
      <c r="O940"/>
    </row>
    <row r="941" spans="1:15" s="38" customFormat="1" ht="15.75">
      <c r="A941" s="178"/>
      <c r="B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2716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4936</v>
      </c>
      <c r="F964" s="178" t="s">
        <v>716</v>
      </c>
      <c r="G964" t="s">
        <v>4390</v>
      </c>
      <c r="H964"/>
      <c r="I964"/>
      <c r="K964" s="178" t="s">
        <v>718</v>
      </c>
      <c r="L964" t="s">
        <v>4391</v>
      </c>
      <c r="M964"/>
      <c r="N964"/>
    </row>
    <row r="965" spans="1:15" s="38" customFormat="1" ht="15.75">
      <c r="A965" s="530"/>
      <c r="F965" s="178" t="s">
        <v>716</v>
      </c>
      <c r="G965" t="s">
        <v>4392</v>
      </c>
      <c r="H965"/>
      <c r="K965" s="178" t="s">
        <v>717</v>
      </c>
      <c r="L965" t="s">
        <v>4381</v>
      </c>
      <c r="M965"/>
      <c r="N965"/>
      <c r="O965"/>
    </row>
    <row r="966" spans="1:15" s="38" customFormat="1" ht="15.75">
      <c r="A966" s="530"/>
      <c r="F966" s="530"/>
      <c r="K966" s="178" t="s">
        <v>718</v>
      </c>
      <c r="L966" t="s">
        <v>4393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4394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4756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4850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5480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5488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5489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5490</v>
      </c>
      <c r="M973" s="21"/>
      <c r="N973" s="58"/>
    </row>
    <row r="974" spans="1:15" s="38" customFormat="1" ht="15.75">
      <c r="A974" s="530"/>
      <c r="F974" s="530"/>
      <c r="K974" s="530"/>
    </row>
    <row r="975" spans="1:15" s="38" customFormat="1" ht="15.75">
      <c r="A975" s="530"/>
      <c r="F975" s="530"/>
      <c r="K975" s="530"/>
    </row>
    <row r="976" spans="1:15" s="38" customFormat="1" ht="15.75">
      <c r="A976" s="530"/>
      <c r="F976" s="530"/>
      <c r="K976" s="530"/>
    </row>
    <row r="977" spans="1:11" s="38" customFormat="1" ht="15.75">
      <c r="A977" s="530"/>
      <c r="F977" s="530"/>
      <c r="K977" s="530"/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3620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4392</v>
      </c>
      <c r="H995"/>
      <c r="I995"/>
      <c r="K995" s="178" t="s">
        <v>718</v>
      </c>
      <c r="L995" t="s">
        <v>4291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4858</v>
      </c>
      <c r="H996"/>
      <c r="I996"/>
      <c r="K996" s="178" t="s">
        <v>718</v>
      </c>
      <c r="L996" t="s">
        <v>4394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5047</v>
      </c>
      <c r="H997"/>
      <c r="K997" s="178" t="s">
        <v>718</v>
      </c>
      <c r="L997" t="s">
        <v>4447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4859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5166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5167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5488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5489</v>
      </c>
      <c r="M1002"/>
      <c r="N1002"/>
    </row>
    <row r="1003" spans="1:15" s="38" customFormat="1" ht="15.75">
      <c r="A1003" s="530"/>
      <c r="F1003" s="530"/>
      <c r="K1003" s="178"/>
      <c r="L1003"/>
    </row>
    <row r="1004" spans="1:15" s="38" customFormat="1" ht="15.75">
      <c r="A1004" s="530"/>
      <c r="F1004" s="530"/>
      <c r="K1004" s="178"/>
      <c r="L1004"/>
    </row>
    <row r="1005" spans="1:15" s="38" customFormat="1" ht="15.75">
      <c r="A1005" s="530"/>
      <c r="F1005" s="530"/>
      <c r="K1005" s="178"/>
      <c r="L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4292</v>
      </c>
      <c r="F1026" s="178" t="s">
        <v>718</v>
      </c>
      <c r="G1026" t="s">
        <v>4434</v>
      </c>
      <c r="H1026" s="533"/>
      <c r="K1026" s="178" t="s">
        <v>716</v>
      </c>
      <c r="L1026" t="s">
        <v>4476</v>
      </c>
    </row>
    <row r="1027" spans="1:15" s="38" customFormat="1" ht="15.75">
      <c r="A1027" s="178" t="s">
        <v>718</v>
      </c>
      <c r="B1027" t="s">
        <v>4483</v>
      </c>
      <c r="F1027" s="178" t="s">
        <v>717</v>
      </c>
      <c r="G1027" t="s">
        <v>4487</v>
      </c>
      <c r="K1027" s="178" t="s">
        <v>717</v>
      </c>
      <c r="L1027" t="s">
        <v>4477</v>
      </c>
    </row>
    <row r="1028" spans="1:15" s="38" customFormat="1" ht="15.75">
      <c r="A1028" s="540" t="s">
        <v>718</v>
      </c>
      <c r="B1028" t="s">
        <v>4527</v>
      </c>
      <c r="C1028"/>
      <c r="F1028" s="178" t="s">
        <v>718</v>
      </c>
      <c r="G1028" t="s">
        <v>4997</v>
      </c>
      <c r="K1028" s="178" t="s">
        <v>718</v>
      </c>
      <c r="L1028" t="s">
        <v>4860</v>
      </c>
      <c r="M1028"/>
      <c r="N1028"/>
    </row>
    <row r="1029" spans="1:15" s="38" customFormat="1" ht="15.75">
      <c r="A1029" s="178" t="s">
        <v>718</v>
      </c>
      <c r="B1029" t="s">
        <v>4700</v>
      </c>
      <c r="F1029" s="178" t="s">
        <v>717</v>
      </c>
      <c r="G1029" t="s">
        <v>4898</v>
      </c>
      <c r="H1029"/>
      <c r="I1029"/>
      <c r="K1029" s="178" t="s">
        <v>717</v>
      </c>
      <c r="L1029" t="s">
        <v>4980</v>
      </c>
      <c r="M1029" s="21"/>
      <c r="N1029" s="58"/>
    </row>
    <row r="1030" spans="1:15" s="38" customFormat="1" ht="15.75">
      <c r="A1030" s="178" t="s">
        <v>717</v>
      </c>
      <c r="B1030" t="s">
        <v>4944</v>
      </c>
      <c r="F1030" s="178" t="s">
        <v>717</v>
      </c>
      <c r="G1030" t="s">
        <v>4902</v>
      </c>
      <c r="H1030"/>
      <c r="I1030"/>
      <c r="K1030" s="178" t="s">
        <v>716</v>
      </c>
      <c r="L1030" t="s">
        <v>4995</v>
      </c>
    </row>
    <row r="1031" spans="1:15" s="38" customFormat="1" ht="15.75">
      <c r="A1031" s="530"/>
      <c r="F1031" s="530"/>
      <c r="K1031" s="178" t="s">
        <v>716</v>
      </c>
      <c r="L1031" t="s">
        <v>4996</v>
      </c>
    </row>
    <row r="1032" spans="1:15" s="38" customFormat="1" ht="15.75">
      <c r="A1032" s="530"/>
      <c r="F1032" s="530"/>
      <c r="K1032" s="178" t="s">
        <v>717</v>
      </c>
      <c r="L1032" t="s">
        <v>5104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5103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5171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5374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5370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5476</v>
      </c>
    </row>
    <row r="1038" spans="1:15" s="38" customFormat="1" ht="15.75">
      <c r="A1038" s="530"/>
      <c r="F1038" s="530"/>
      <c r="K1038" s="178" t="s">
        <v>717</v>
      </c>
      <c r="L1038" t="s">
        <v>5477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4436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4447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4661</v>
      </c>
    </row>
    <row r="1060" spans="1:15" s="38" customFormat="1" ht="15.75">
      <c r="A1060" s="529"/>
      <c r="F1060" s="178"/>
      <c r="G1060"/>
      <c r="K1060" s="178" t="s">
        <v>718</v>
      </c>
      <c r="L1060" t="s">
        <v>4808</v>
      </c>
    </row>
    <row r="1061" spans="1:15" s="38" customFormat="1" ht="15.75">
      <c r="A1061" s="529"/>
      <c r="K1061" s="178" t="s">
        <v>717</v>
      </c>
      <c r="L1061" t="s">
        <v>4850</v>
      </c>
      <c r="M1061"/>
      <c r="N1061"/>
    </row>
    <row r="1062" spans="1:15" s="38" customFormat="1" ht="15.75">
      <c r="A1062" s="529"/>
      <c r="K1062" s="178" t="s">
        <v>717</v>
      </c>
      <c r="L1062" t="s">
        <v>5073</v>
      </c>
    </row>
    <row r="1063" spans="1:15" s="38" customFormat="1" ht="15.75">
      <c r="A1063" s="529"/>
      <c r="K1063" s="178"/>
      <c r="L1063"/>
    </row>
    <row r="1064" spans="1:15" s="38" customFormat="1" ht="15.75">
      <c r="A1064" s="529"/>
      <c r="K1064" s="178"/>
      <c r="L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3649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4944</v>
      </c>
      <c r="C1088" s="38"/>
      <c r="D1088" s="38"/>
      <c r="E1088" s="38"/>
      <c r="F1088" s="178" t="s">
        <v>716</v>
      </c>
      <c r="G1088" t="s">
        <v>4705</v>
      </c>
      <c r="J1088" s="38"/>
      <c r="K1088" s="178" t="s">
        <v>716</v>
      </c>
      <c r="L1088" t="s">
        <v>4706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4877</v>
      </c>
      <c r="J1089" s="38"/>
      <c r="K1089" s="178" t="s">
        <v>718</v>
      </c>
      <c r="L1089" t="s">
        <v>4943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5043</v>
      </c>
      <c r="H1090" s="38"/>
      <c r="I1090" s="38"/>
      <c r="J1090" s="38"/>
      <c r="K1090" s="178" t="s">
        <v>717</v>
      </c>
      <c r="L1090" t="s">
        <v>4979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5163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5256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5257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5481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5482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4448</v>
      </c>
      <c r="H1119" s="38"/>
      <c r="I1119" s="38"/>
      <c r="J1119" s="38"/>
      <c r="K1119" s="178" t="s">
        <v>717</v>
      </c>
      <c r="L1119" t="s">
        <v>4449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4653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4752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5375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5376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5377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5351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5378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2725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4598</v>
      </c>
      <c r="C1150" s="38"/>
      <c r="D1150" s="38"/>
      <c r="E1150" s="38"/>
      <c r="F1150" s="178" t="s">
        <v>718</v>
      </c>
      <c r="G1150" t="s">
        <v>4403</v>
      </c>
      <c r="H1150" s="38"/>
      <c r="I1150" s="38"/>
      <c r="J1150" s="38"/>
      <c r="K1150" s="178" t="s">
        <v>717</v>
      </c>
      <c r="L1150" t="s">
        <v>4389</v>
      </c>
      <c r="M1150" s="38"/>
      <c r="N1150" s="38"/>
      <c r="O1150" s="38"/>
    </row>
    <row r="1151" spans="1:15" ht="15.75">
      <c r="A1151" s="178" t="s">
        <v>718</v>
      </c>
      <c r="B1151" t="s">
        <v>4655</v>
      </c>
      <c r="E1151" s="38"/>
      <c r="F1151" s="178" t="s">
        <v>717</v>
      </c>
      <c r="G1151" t="s">
        <v>4599</v>
      </c>
      <c r="H1151" s="398"/>
      <c r="J1151" s="38"/>
      <c r="K1151" s="178" t="s">
        <v>718</v>
      </c>
      <c r="L1151" t="s">
        <v>4383</v>
      </c>
      <c r="M1151" s="38"/>
      <c r="N1151" s="38"/>
    </row>
    <row r="1152" spans="1:15" ht="15.75">
      <c r="A1152" s="178" t="s">
        <v>717</v>
      </c>
      <c r="B1152" t="s">
        <v>4704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4450</v>
      </c>
    </row>
    <row r="1153" spans="1:15" ht="15.75">
      <c r="A1153" s="540" t="s">
        <v>718</v>
      </c>
      <c r="B1153" t="s">
        <v>5105</v>
      </c>
      <c r="D1153" s="38"/>
      <c r="E1153" s="38"/>
      <c r="F1153" s="530"/>
      <c r="I1153" s="38"/>
      <c r="J1153" s="38"/>
      <c r="K1153" s="178" t="s">
        <v>717</v>
      </c>
      <c r="L1153" t="s">
        <v>4537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4541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4595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4600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4662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4652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4760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4761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4937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4945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4981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4982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5074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5075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5106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5172</v>
      </c>
    </row>
    <row r="1169" spans="1:13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5258</v>
      </c>
    </row>
    <row r="1170" spans="1:13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5361</v>
      </c>
    </row>
    <row r="1171" spans="1:13" ht="15.75">
      <c r="A1171" s="530"/>
      <c r="B1171" s="38"/>
      <c r="C1171" s="38"/>
      <c r="D1171" s="38"/>
      <c r="E1171" s="38"/>
      <c r="F1171" s="530"/>
      <c r="G1171" s="38"/>
      <c r="H1171" s="38"/>
      <c r="I1171" s="38"/>
      <c r="J1171" s="38"/>
      <c r="K1171" s="530"/>
      <c r="L1171" s="38"/>
      <c r="M1171" s="398"/>
    </row>
    <row r="1172" spans="1:13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530"/>
      <c r="L1172" s="38"/>
      <c r="M1172" s="398"/>
    </row>
    <row r="1173" spans="1:13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530"/>
      <c r="L1173" s="38"/>
      <c r="M1173" s="398"/>
    </row>
    <row r="1174" spans="1:13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530"/>
      <c r="L1174" s="38"/>
      <c r="M1174" s="398"/>
    </row>
    <row r="1175" spans="1:13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530"/>
      <c r="L1175" s="38"/>
      <c r="M1175" s="398"/>
    </row>
    <row r="1176" spans="1:13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530"/>
      <c r="L1176" s="38"/>
      <c r="M1176" s="398"/>
    </row>
    <row r="1177" spans="1:13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3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3" ht="23.25">
      <c r="A1179" s="528" t="s">
        <v>3621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3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3" ht="15.75">
      <c r="A1181" s="178" t="s">
        <v>717</v>
      </c>
      <c r="B1181" s="536" t="s">
        <v>4395</v>
      </c>
      <c r="C1181" s="38"/>
      <c r="D1181" s="38"/>
      <c r="E1181" s="38"/>
      <c r="F1181" s="178" t="s">
        <v>717</v>
      </c>
      <c r="G1181" t="s">
        <v>4763</v>
      </c>
      <c r="H1181" s="398"/>
      <c r="I1181" s="38"/>
      <c r="J1181" s="38"/>
      <c r="K1181" s="178" t="s">
        <v>718</v>
      </c>
      <c r="L1181" t="s">
        <v>4854</v>
      </c>
    </row>
    <row r="1182" spans="1:13" ht="15.75">
      <c r="A1182" s="178"/>
      <c r="C1182" s="38"/>
      <c r="D1182" s="38"/>
      <c r="E1182" s="38"/>
      <c r="F1182" s="178" t="s">
        <v>718</v>
      </c>
      <c r="G1182" t="s">
        <v>4997</v>
      </c>
      <c r="H1182" s="38"/>
      <c r="I1182" s="38"/>
      <c r="J1182" s="38"/>
      <c r="K1182" s="178" t="s">
        <v>716</v>
      </c>
      <c r="L1182" t="s">
        <v>4995</v>
      </c>
      <c r="M1182" s="398"/>
    </row>
    <row r="1183" spans="1:13" ht="15.75">
      <c r="A1183" s="178"/>
      <c r="C1183" s="38"/>
      <c r="D1183" s="38"/>
      <c r="E1183" s="38"/>
      <c r="F1183" s="178" t="s">
        <v>716</v>
      </c>
      <c r="G1183" t="s">
        <v>5366</v>
      </c>
      <c r="J1183" s="38"/>
      <c r="K1183" s="178" t="s">
        <v>716</v>
      </c>
      <c r="L1183" t="s">
        <v>4996</v>
      </c>
      <c r="M1183" s="398"/>
    </row>
    <row r="1184" spans="1:13" ht="15.75">
      <c r="A1184" s="178"/>
      <c r="C1184" s="38"/>
      <c r="D1184" s="38"/>
      <c r="E1184" s="38"/>
      <c r="F1184" s="530"/>
      <c r="G1184" s="38"/>
      <c r="H1184" s="38"/>
      <c r="I1184" s="38"/>
      <c r="J1184" s="38"/>
      <c r="K1184" s="178" t="s">
        <v>718</v>
      </c>
      <c r="L1184" t="s">
        <v>5379</v>
      </c>
    </row>
    <row r="1185" spans="1:13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5374</v>
      </c>
    </row>
    <row r="1186" spans="1:13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5351</v>
      </c>
    </row>
    <row r="1187" spans="1:13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5380</v>
      </c>
    </row>
    <row r="1188" spans="1:13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5368</v>
      </c>
    </row>
    <row r="1189" spans="1:13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5369</v>
      </c>
    </row>
    <row r="1190" spans="1:13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5378</v>
      </c>
    </row>
    <row r="1191" spans="1:13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5488</v>
      </c>
    </row>
    <row r="1192" spans="1:13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5489</v>
      </c>
    </row>
    <row r="1193" spans="1:13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530"/>
      <c r="L1193" s="38" t="s">
        <v>2459</v>
      </c>
      <c r="M1193" s="398"/>
    </row>
    <row r="1194" spans="1:13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530"/>
      <c r="L1194" s="38"/>
      <c r="M1194" s="398"/>
    </row>
    <row r="1195" spans="1:13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530"/>
      <c r="L1195" s="38" t="s">
        <v>2459</v>
      </c>
      <c r="M1195" s="398"/>
    </row>
    <row r="1196" spans="1:13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3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3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3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3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4290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4661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/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3622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4526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4279</v>
      </c>
    </row>
    <row r="1244" spans="1:14" ht="15.75">
      <c r="A1244" s="178" t="s">
        <v>717</v>
      </c>
      <c r="B1244" t="s">
        <v>4707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4280</v>
      </c>
    </row>
    <row r="1245" spans="1:14" ht="15.75">
      <c r="A1245" s="178" t="s">
        <v>716</v>
      </c>
      <c r="B1245" t="s">
        <v>4806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4750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4809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4859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5127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5170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4293</v>
      </c>
      <c r="F1274" s="178" t="s">
        <v>716</v>
      </c>
      <c r="G1274" t="s">
        <v>4764</v>
      </c>
      <c r="H1274"/>
      <c r="I1274"/>
      <c r="K1274" s="178" t="s">
        <v>716</v>
      </c>
      <c r="L1274" t="s">
        <v>4436</v>
      </c>
      <c r="M1274" s="533"/>
    </row>
    <row r="1275" spans="1:15" s="38" customFormat="1" ht="15.75">
      <c r="A1275" s="178" t="s">
        <v>717</v>
      </c>
      <c r="B1275" t="s">
        <v>4287</v>
      </c>
      <c r="F1275" s="178" t="s">
        <v>716</v>
      </c>
      <c r="G1275" t="s">
        <v>4807</v>
      </c>
      <c r="K1275" s="178" t="s">
        <v>718</v>
      </c>
      <c r="L1275" t="s">
        <v>4478</v>
      </c>
    </row>
    <row r="1276" spans="1:15" s="38" customFormat="1" ht="15.75">
      <c r="A1276" s="178" t="s">
        <v>718</v>
      </c>
      <c r="B1276" t="s">
        <v>4296</v>
      </c>
      <c r="F1276" s="178" t="s">
        <v>716</v>
      </c>
      <c r="G1276" t="s">
        <v>4858</v>
      </c>
      <c r="H1276"/>
      <c r="K1276" s="178" t="s">
        <v>718</v>
      </c>
      <c r="L1276" t="s">
        <v>4479</v>
      </c>
    </row>
    <row r="1277" spans="1:15" s="38" customFormat="1" ht="15.75">
      <c r="A1277" s="178" t="s">
        <v>716</v>
      </c>
      <c r="B1277" t="s">
        <v>4924</v>
      </c>
      <c r="F1277" s="178" t="s">
        <v>716</v>
      </c>
      <c r="G1277" t="s">
        <v>5048</v>
      </c>
      <c r="H1277" s="21"/>
      <c r="I1277" s="58"/>
      <c r="K1277" s="178" t="s">
        <v>718</v>
      </c>
      <c r="L1277" t="s">
        <v>4480</v>
      </c>
    </row>
    <row r="1278" spans="1:15" s="38" customFormat="1" ht="15.75">
      <c r="A1278" s="540" t="s">
        <v>716</v>
      </c>
      <c r="B1278" t="s">
        <v>5372</v>
      </c>
      <c r="F1278" s="530"/>
      <c r="K1278" s="178" t="s">
        <v>718</v>
      </c>
      <c r="L1278" t="s">
        <v>4542</v>
      </c>
      <c r="M1278"/>
      <c r="N1278"/>
    </row>
    <row r="1279" spans="1:15" s="38" customFormat="1" ht="15.75">
      <c r="A1279" s="530"/>
      <c r="F1279" s="530"/>
      <c r="K1279" s="178" t="s">
        <v>717</v>
      </c>
      <c r="L1279" t="s">
        <v>4706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4754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4810</v>
      </c>
    </row>
    <row r="1282" spans="1:15" s="38" customFormat="1" ht="15.75">
      <c r="A1282" s="530"/>
      <c r="F1282" s="530"/>
      <c r="K1282" s="178" t="s">
        <v>716</v>
      </c>
      <c r="L1282" t="s">
        <v>4808</v>
      </c>
    </row>
    <row r="1283" spans="1:15" s="38" customFormat="1" ht="15.75">
      <c r="A1283" s="530"/>
      <c r="F1283" s="530"/>
      <c r="K1283" s="178" t="s">
        <v>717</v>
      </c>
      <c r="L1283" t="s">
        <v>4811</v>
      </c>
    </row>
    <row r="1284" spans="1:15" s="38" customFormat="1" ht="15.75">
      <c r="A1284" s="530"/>
      <c r="F1284" s="530"/>
      <c r="K1284" s="178" t="s">
        <v>717</v>
      </c>
      <c r="L1284" t="s">
        <v>4861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4946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4947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5380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5473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5468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5491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4876</v>
      </c>
      <c r="H1305" s="21"/>
      <c r="I1305" s="58"/>
      <c r="K1305" s="178" t="s">
        <v>718</v>
      </c>
      <c r="L1305" t="s">
        <v>4388</v>
      </c>
    </row>
    <row r="1306" spans="1:15" s="38" customFormat="1" ht="15.75">
      <c r="A1306" s="178"/>
      <c r="B1306"/>
      <c r="F1306" s="178" t="s">
        <v>718</v>
      </c>
      <c r="G1306" t="s">
        <v>4880</v>
      </c>
      <c r="K1306" s="178" t="s">
        <v>718</v>
      </c>
      <c r="L1306" t="s">
        <v>4431</v>
      </c>
      <c r="M1306" s="533"/>
    </row>
    <row r="1307" spans="1:15" s="38" customFormat="1" ht="15.75">
      <c r="A1307" s="178"/>
      <c r="B1307"/>
      <c r="K1307" s="178" t="s">
        <v>717</v>
      </c>
      <c r="L1307" t="s">
        <v>4476</v>
      </c>
    </row>
    <row r="1308" spans="1:15" s="38" customFormat="1" ht="15.75">
      <c r="A1308" s="178"/>
      <c r="B1308"/>
      <c r="K1308" s="178" t="s">
        <v>718</v>
      </c>
      <c r="L1308" t="s">
        <v>4477</v>
      </c>
    </row>
    <row r="1309" spans="1:15" s="38" customFormat="1" ht="15.75">
      <c r="A1309" s="178"/>
      <c r="B1309"/>
      <c r="K1309" s="178" t="s">
        <v>718</v>
      </c>
      <c r="L1309" t="s">
        <v>4948</v>
      </c>
      <c r="M1309"/>
      <c r="N1309"/>
    </row>
    <row r="1310" spans="1:15" s="38" customFormat="1" ht="15.75">
      <c r="A1310" s="529"/>
      <c r="K1310" s="178" t="s">
        <v>718</v>
      </c>
      <c r="L1310" t="s">
        <v>5128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5371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5470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3" s="38" customFormat="1" ht="15.75">
      <c r="A1329" s="529"/>
      <c r="K1329" s="531"/>
      <c r="M1329" s="533"/>
    </row>
    <row r="1330" spans="1:13" s="38" customFormat="1" ht="15.75">
      <c r="A1330" s="529"/>
      <c r="K1330" s="531"/>
      <c r="M1330" s="533"/>
    </row>
    <row r="1331" spans="1:13" s="38" customFormat="1" ht="15.75">
      <c r="A1331" s="529"/>
      <c r="K1331" s="531"/>
      <c r="M1331" s="533"/>
    </row>
    <row r="1332" spans="1:13" s="38" customFormat="1" ht="15.75">
      <c r="A1332" s="529"/>
      <c r="K1332" s="531"/>
      <c r="M1332" s="533"/>
    </row>
    <row r="1333" spans="1:13" s="38" customFormat="1" ht="15">
      <c r="K1333" s="532"/>
    </row>
    <row r="1334" spans="1:13" s="38" customFormat="1" ht="23.25">
      <c r="A1334" s="528" t="s">
        <v>3623</v>
      </c>
      <c r="K1334" s="89"/>
    </row>
    <row r="1335" spans="1:13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3" ht="15.75">
      <c r="A1336" s="178" t="s">
        <v>718</v>
      </c>
      <c r="B1336" t="s">
        <v>4294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29"/>
      <c r="F1338" s="178"/>
      <c r="K1338" s="178"/>
    </row>
    <row r="1339" spans="1:13" ht="15.75">
      <c r="A1339" s="529"/>
      <c r="F1339" s="178"/>
      <c r="K1339" s="178"/>
    </row>
    <row r="1340" spans="1:13" ht="15.75">
      <c r="A1340" s="529"/>
      <c r="B1340" s="38"/>
      <c r="C1340" s="38"/>
      <c r="F1340" s="178"/>
      <c r="K1340" s="178"/>
    </row>
    <row r="1341" spans="1:13" ht="15.75">
      <c r="A1341" s="529"/>
      <c r="B1341" s="38"/>
      <c r="K1341" s="178"/>
    </row>
    <row r="1342" spans="1:13" ht="15.75">
      <c r="A1342" s="529"/>
      <c r="B1342" s="38"/>
      <c r="K1342" s="178"/>
    </row>
    <row r="1343" spans="1:13" ht="15.75">
      <c r="A1343" s="529"/>
      <c r="B1343" s="38"/>
      <c r="K1343" s="178"/>
    </row>
    <row r="1344" spans="1:13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4295</v>
      </c>
      <c r="C1367" s="38"/>
      <c r="K1367" s="178" t="s">
        <v>716</v>
      </c>
      <c r="L1367" t="s">
        <v>4396</v>
      </c>
    </row>
    <row r="1368" spans="1:14" ht="15.75">
      <c r="A1368" s="178" t="s">
        <v>716</v>
      </c>
      <c r="B1368" t="s">
        <v>5045</v>
      </c>
      <c r="K1368" s="178" t="s">
        <v>717</v>
      </c>
      <c r="L1368" t="s">
        <v>4484</v>
      </c>
      <c r="M1368" s="38"/>
      <c r="N1368" s="38"/>
    </row>
    <row r="1369" spans="1:14" ht="15.75">
      <c r="A1369" s="178"/>
      <c r="K1369" s="178" t="s">
        <v>718</v>
      </c>
      <c r="L1369" t="s">
        <v>4809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4292</v>
      </c>
      <c r="C1398" s="38"/>
      <c r="D1398" s="38"/>
      <c r="E1398" s="38"/>
      <c r="F1398" s="178"/>
      <c r="K1398" s="178" t="s">
        <v>716</v>
      </c>
      <c r="L1398" t="s">
        <v>4290</v>
      </c>
    </row>
    <row r="1399" spans="1:14" ht="15.75">
      <c r="A1399" s="178" t="s">
        <v>718</v>
      </c>
      <c r="B1399" t="s">
        <v>4975</v>
      </c>
      <c r="C1399" s="38"/>
      <c r="F1399" s="178"/>
      <c r="K1399" s="178" t="s">
        <v>718</v>
      </c>
      <c r="L1399" t="s">
        <v>4389</v>
      </c>
      <c r="M1399" s="38"/>
      <c r="N1399" s="38"/>
    </row>
    <row r="1400" spans="1:14" ht="15.75">
      <c r="A1400" s="178" t="s">
        <v>717</v>
      </c>
      <c r="B1400" t="s">
        <v>5129</v>
      </c>
      <c r="K1400" s="178" t="s">
        <v>717</v>
      </c>
      <c r="L1400" t="s">
        <v>4750</v>
      </c>
      <c r="M1400" s="398"/>
    </row>
    <row r="1401" spans="1:14" ht="15.75">
      <c r="A1401" s="178"/>
      <c r="K1401" s="178" t="s">
        <v>717</v>
      </c>
      <c r="L1401" t="s">
        <v>4751</v>
      </c>
      <c r="M1401" s="398"/>
    </row>
    <row r="1402" spans="1:14" ht="15.75">
      <c r="A1402" s="178"/>
      <c r="K1402" s="178" t="s">
        <v>718</v>
      </c>
      <c r="L1402" t="s">
        <v>5386</v>
      </c>
    </row>
    <row r="1403" spans="1:14" ht="15.75">
      <c r="A1403" s="178"/>
      <c r="K1403" s="178" t="s">
        <v>717</v>
      </c>
      <c r="L1403" t="s">
        <v>5076</v>
      </c>
      <c r="M1403" s="38"/>
      <c r="N1403" s="38"/>
    </row>
    <row r="1404" spans="1:14" ht="15.75">
      <c r="A1404" s="178"/>
      <c r="K1404" s="178" t="s">
        <v>717</v>
      </c>
      <c r="L1404" t="s">
        <v>5479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5" ht="15.75">
      <c r="A1425" s="529"/>
      <c r="B1425" s="38"/>
      <c r="K1425" s="89"/>
    </row>
    <row r="1426" spans="1:15" s="38" customFormat="1" ht="15.75">
      <c r="A1426" s="529"/>
      <c r="K1426" s="10"/>
    </row>
    <row r="1427" spans="1:15" s="38" customFormat="1" ht="23.25">
      <c r="A1427" s="528" t="s">
        <v>3624</v>
      </c>
      <c r="K1427" s="17"/>
    </row>
    <row r="1428" spans="1:15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5" ht="15.75">
      <c r="A1429" s="178" t="s">
        <v>718</v>
      </c>
      <c r="B1429" t="s">
        <v>4485</v>
      </c>
      <c r="F1429" s="178" t="s">
        <v>716</v>
      </c>
      <c r="G1429" t="s">
        <v>4876</v>
      </c>
      <c r="H1429" s="21"/>
      <c r="I1429" s="58"/>
      <c r="J1429" s="38"/>
      <c r="K1429" s="178" t="s">
        <v>717</v>
      </c>
      <c r="L1429" t="s">
        <v>4279</v>
      </c>
    </row>
    <row r="1430" spans="1:15" ht="15.75">
      <c r="A1430" s="178" t="s">
        <v>718</v>
      </c>
      <c r="B1430" t="s">
        <v>4601</v>
      </c>
      <c r="C1430" s="38"/>
      <c r="D1430" s="38"/>
      <c r="F1430" s="178" t="s">
        <v>717</v>
      </c>
      <c r="G1430" t="s">
        <v>5173</v>
      </c>
      <c r="K1430" s="178" t="s">
        <v>717</v>
      </c>
      <c r="L1430" t="s">
        <v>4280</v>
      </c>
    </row>
    <row r="1431" spans="1:15" ht="15.75">
      <c r="A1431" s="178" t="s">
        <v>717</v>
      </c>
      <c r="B1431" t="s">
        <v>4597</v>
      </c>
      <c r="C1431" s="38"/>
      <c r="D1431" s="38"/>
      <c r="F1431" s="178" t="s">
        <v>716</v>
      </c>
      <c r="G1431" t="s">
        <v>5341</v>
      </c>
      <c r="H1431" s="38"/>
      <c r="I1431" s="203"/>
      <c r="J1431" s="38"/>
      <c r="K1431" s="178" t="s">
        <v>718</v>
      </c>
      <c r="L1431" t="s">
        <v>4481</v>
      </c>
      <c r="M1431" s="38"/>
      <c r="N1431" s="38"/>
    </row>
    <row r="1432" spans="1:15" ht="15.75">
      <c r="A1432" s="529"/>
      <c r="B1432" s="38"/>
      <c r="K1432" s="178" t="s">
        <v>716</v>
      </c>
      <c r="L1432" t="s">
        <v>4977</v>
      </c>
      <c r="M1432" s="21"/>
      <c r="N1432" s="58"/>
      <c r="O1432" s="38"/>
    </row>
    <row r="1433" spans="1:15" ht="15.75">
      <c r="A1433" s="529"/>
      <c r="B1433" s="38"/>
      <c r="K1433" s="178" t="s">
        <v>717</v>
      </c>
      <c r="L1433" t="s">
        <v>4983</v>
      </c>
      <c r="M1433" s="21"/>
      <c r="N1433" s="58"/>
      <c r="O1433" s="38"/>
    </row>
    <row r="1434" spans="1:15" ht="15.75">
      <c r="A1434" s="529"/>
      <c r="B1434" s="38"/>
      <c r="K1434" s="178" t="s">
        <v>717</v>
      </c>
      <c r="L1434" t="s">
        <v>5360</v>
      </c>
    </row>
    <row r="1435" spans="1:15" ht="15.75">
      <c r="A1435" s="529"/>
      <c r="B1435" s="38"/>
      <c r="K1435" s="178" t="s">
        <v>716</v>
      </c>
      <c r="L1435" t="s">
        <v>5162</v>
      </c>
    </row>
    <row r="1436" spans="1:15" ht="15.75">
      <c r="A1436" s="529"/>
      <c r="B1436" s="38"/>
      <c r="K1436" s="178" t="s">
        <v>717</v>
      </c>
      <c r="L1436" t="s">
        <v>5166</v>
      </c>
    </row>
    <row r="1437" spans="1:15" ht="15.75">
      <c r="A1437" s="529"/>
      <c r="B1437" s="38"/>
      <c r="K1437" s="178" t="s">
        <v>717</v>
      </c>
      <c r="L1437" t="s">
        <v>5167</v>
      </c>
      <c r="M1437" s="38"/>
      <c r="N1437" s="38"/>
    </row>
    <row r="1438" spans="1:15" ht="15.75">
      <c r="A1438" s="529"/>
      <c r="B1438" s="38"/>
      <c r="K1438" s="178" t="s">
        <v>718</v>
      </c>
      <c r="L1438" t="s">
        <v>5481</v>
      </c>
      <c r="M1438" s="38"/>
      <c r="N1438" s="38"/>
      <c r="O1438" s="38"/>
    </row>
    <row r="1439" spans="1:15" ht="15.75">
      <c r="A1439" s="529"/>
      <c r="B1439" s="38"/>
      <c r="K1439" s="178" t="s">
        <v>718</v>
      </c>
      <c r="L1439" t="s">
        <v>5492</v>
      </c>
      <c r="M1439" s="38"/>
      <c r="N1439" s="203"/>
      <c r="O1439" s="38"/>
    </row>
    <row r="1440" spans="1:15" ht="15.75">
      <c r="A1440" s="529"/>
      <c r="B1440" s="38"/>
      <c r="K1440" s="398"/>
    </row>
    <row r="1441" spans="1:11" ht="15.75">
      <c r="A1441" s="529"/>
      <c r="B1441" s="38"/>
      <c r="K1441" s="398"/>
    </row>
    <row r="1442" spans="1:11" ht="15.75">
      <c r="A1442" s="529"/>
      <c r="B1442" s="38"/>
      <c r="K1442" s="398"/>
    </row>
    <row r="1443" spans="1:11" ht="15.75">
      <c r="A1443" s="529"/>
      <c r="B1443" s="38"/>
      <c r="K1443" s="398"/>
    </row>
    <row r="1444" spans="1:11" ht="15.75">
      <c r="A1444" s="529"/>
      <c r="B1444" s="38"/>
      <c r="K1444" s="398"/>
    </row>
    <row r="1445" spans="1:11" ht="15.75">
      <c r="A1445" s="529"/>
      <c r="B1445" s="38"/>
      <c r="K1445" s="398"/>
    </row>
    <row r="1446" spans="1:11" ht="15.75">
      <c r="A1446" s="529"/>
      <c r="B1446" s="38"/>
      <c r="K1446" s="398"/>
    </row>
    <row r="1447" spans="1:11" ht="15.75">
      <c r="A1447" s="529"/>
      <c r="B1447" s="38"/>
      <c r="K1447" s="398"/>
    </row>
    <row r="1448" spans="1:11" ht="15.75">
      <c r="A1448" s="529"/>
      <c r="B1448" s="38"/>
      <c r="K1448" s="398"/>
    </row>
    <row r="1449" spans="1:11" ht="15.75">
      <c r="A1449" s="529"/>
      <c r="B1449" s="38"/>
      <c r="K1449" s="398"/>
    </row>
    <row r="1450" spans="1:11" ht="15.75">
      <c r="A1450" s="529"/>
      <c r="B1450" s="38"/>
      <c r="K1450" s="398"/>
    </row>
    <row r="1451" spans="1:11" ht="15.75">
      <c r="A1451" s="529"/>
      <c r="B1451" s="38"/>
      <c r="K1451" s="398"/>
    </row>
    <row r="1452" spans="1:11" ht="15.75">
      <c r="A1452" s="529"/>
      <c r="B1452" s="38"/>
      <c r="K1452" s="398"/>
    </row>
    <row r="1453" spans="1:11" ht="15.75">
      <c r="A1453" s="529"/>
      <c r="B1453" s="38"/>
      <c r="K1453" s="398"/>
    </row>
    <row r="1454" spans="1:11" ht="15.75">
      <c r="A1454" s="529"/>
      <c r="B1454" s="38"/>
      <c r="K1454" s="398"/>
    </row>
    <row r="1455" spans="1:11" ht="15.75">
      <c r="A1455" s="529"/>
      <c r="B1455" s="38"/>
      <c r="K1455" s="398"/>
    </row>
    <row r="1456" spans="1:11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2719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4601</v>
      </c>
      <c r="F1460" s="178" t="s">
        <v>717</v>
      </c>
      <c r="G1460" t="s">
        <v>4932</v>
      </c>
      <c r="H1460"/>
      <c r="I1460"/>
      <c r="K1460" s="178" t="s">
        <v>716</v>
      </c>
      <c r="L1460" t="s">
        <v>5256</v>
      </c>
      <c r="M1460"/>
      <c r="N1460"/>
    </row>
    <row r="1461" spans="1:14" s="38" customFormat="1" ht="15.75">
      <c r="A1461" s="530"/>
      <c r="F1461" s="178" t="s">
        <v>717</v>
      </c>
      <c r="G1461" t="s">
        <v>5043</v>
      </c>
      <c r="K1461" s="178" t="s">
        <v>716</v>
      </c>
      <c r="L1461" t="s">
        <v>5257</v>
      </c>
      <c r="M1461"/>
      <c r="N1461"/>
    </row>
    <row r="1462" spans="1:14" s="38" customFormat="1" ht="15.75">
      <c r="A1462" s="530"/>
      <c r="F1462" s="178"/>
      <c r="G1462"/>
      <c r="K1462" s="178"/>
      <c r="L1462"/>
    </row>
    <row r="1463" spans="1:14" s="38" customFormat="1" ht="15.75">
      <c r="A1463" s="530"/>
      <c r="F1463" s="178"/>
      <c r="G1463"/>
      <c r="K1463" s="178"/>
      <c r="L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4601</v>
      </c>
      <c r="F1491" s="178"/>
      <c r="G1491"/>
      <c r="K1491" s="178" t="s">
        <v>717</v>
      </c>
      <c r="L1491" t="s">
        <v>4397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5381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5382</v>
      </c>
      <c r="M1493"/>
      <c r="N1493"/>
      <c r="O1493"/>
    </row>
    <row r="1494" spans="1:15" s="38" customFormat="1" ht="15.75">
      <c r="A1494" s="178"/>
      <c r="B1494"/>
      <c r="K1494" s="178"/>
      <c r="L1494"/>
    </row>
    <row r="1495" spans="1:15" s="38" customFormat="1" ht="15.75">
      <c r="A1495" s="529"/>
      <c r="K1495" s="178"/>
      <c r="L1495"/>
    </row>
    <row r="1496" spans="1:15" s="38" customFormat="1" ht="15.75">
      <c r="A1496" s="529"/>
      <c r="K1496" s="178"/>
      <c r="L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2711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4483</v>
      </c>
      <c r="F1522" s="178"/>
      <c r="G1522"/>
      <c r="K1522" s="178" t="s">
        <v>717</v>
      </c>
      <c r="L1522" t="s">
        <v>4938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5102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5168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5174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5175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3625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4939</v>
      </c>
      <c r="F1553" s="178" t="s">
        <v>717</v>
      </c>
      <c r="G1553" t="s">
        <v>5043</v>
      </c>
      <c r="K1553" s="178" t="s">
        <v>718</v>
      </c>
      <c r="L1553" t="s">
        <v>4285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4543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4810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4861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4984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5359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5493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5398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5391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5176</v>
      </c>
    </row>
    <row r="1563" spans="1:15" s="38" customFormat="1" ht="15.75">
      <c r="A1563" s="530"/>
      <c r="F1563" s="178"/>
      <c r="G1563"/>
      <c r="K1563" s="178" t="s">
        <v>716</v>
      </c>
      <c r="L1563" t="s">
        <v>5256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5257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5494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5479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5495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5468</v>
      </c>
      <c r="M1568" s="21"/>
      <c r="N1568" s="58"/>
    </row>
    <row r="1569" spans="1:14" s="38" customFormat="1" ht="15.75">
      <c r="A1569" s="529"/>
      <c r="F1569" s="178"/>
      <c r="G1569"/>
    </row>
    <row r="1570" spans="1:14" s="38" customFormat="1" ht="15.75">
      <c r="A1570" s="529"/>
      <c r="F1570" s="178"/>
      <c r="G1570"/>
    </row>
    <row r="1571" spans="1:14" s="38" customFormat="1" ht="15.75" customHeight="1">
      <c r="A1571" s="529"/>
      <c r="F1571" s="178"/>
      <c r="G1571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4393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4443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4481</v>
      </c>
    </row>
    <row r="1587" spans="1:15" s="38" customFormat="1" ht="15.75">
      <c r="A1587" s="178"/>
      <c r="B1587"/>
      <c r="K1587" s="178" t="s">
        <v>718</v>
      </c>
      <c r="L1587" t="s">
        <v>4756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5478</v>
      </c>
      <c r="M1588"/>
      <c r="N1588"/>
      <c r="O1588"/>
    </row>
    <row r="1589" spans="1:15" s="38" customFormat="1" ht="15.75">
      <c r="A1589" s="178"/>
      <c r="B1589"/>
      <c r="K1589" s="178"/>
      <c r="L1589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3626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4529</v>
      </c>
      <c r="C1615"/>
      <c r="D1615"/>
      <c r="F1615" s="178" t="s">
        <v>716</v>
      </c>
      <c r="G1615" t="s">
        <v>4487</v>
      </c>
      <c r="K1615" s="178" t="s">
        <v>717</v>
      </c>
      <c r="L1615" t="s">
        <v>4388</v>
      </c>
    </row>
    <row r="1616" spans="1:14" s="38" customFormat="1" ht="15.75">
      <c r="A1616" s="178" t="s">
        <v>716</v>
      </c>
      <c r="B1616" t="s">
        <v>4875</v>
      </c>
      <c r="F1616" s="178"/>
      <c r="G1616"/>
      <c r="K1616" s="178" t="s">
        <v>716</v>
      </c>
      <c r="L1616" t="s">
        <v>4751</v>
      </c>
      <c r="M1616" s="398"/>
      <c r="N1616"/>
    </row>
    <row r="1617" spans="1:15" s="38" customFormat="1" ht="15.75">
      <c r="A1617" s="178"/>
      <c r="B1617"/>
      <c r="F1617" s="178"/>
      <c r="G1617"/>
      <c r="K1617" s="178" t="s">
        <v>718</v>
      </c>
      <c r="L1617" t="s">
        <v>4534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4860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5060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5176</v>
      </c>
    </row>
    <row r="1621" spans="1:15" s="38" customFormat="1" ht="15.75">
      <c r="A1621" s="530"/>
      <c r="F1621" s="530"/>
      <c r="K1621" s="178" t="s">
        <v>717</v>
      </c>
      <c r="L1621" t="s">
        <v>5373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5476</v>
      </c>
    </row>
    <row r="1623" spans="1:15" s="38" customFormat="1" ht="15.75">
      <c r="A1623" s="530"/>
      <c r="F1623" s="530"/>
      <c r="K1623" s="178"/>
      <c r="L1623"/>
    </row>
    <row r="1624" spans="1:15" s="38" customFormat="1" ht="15.75">
      <c r="A1624" s="530"/>
      <c r="F1624" s="530"/>
      <c r="K1624" s="178"/>
      <c r="L1624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2733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4295</v>
      </c>
      <c r="F1646" s="178" t="s">
        <v>717</v>
      </c>
      <c r="G1646" t="s">
        <v>4647</v>
      </c>
      <c r="H1646"/>
      <c r="I1646"/>
      <c r="K1646" s="178" t="s">
        <v>718</v>
      </c>
      <c r="L1646" t="s">
        <v>4447</v>
      </c>
      <c r="M1646"/>
      <c r="N1646"/>
      <c r="O1646"/>
    </row>
    <row r="1647" spans="1:15" s="38" customFormat="1" ht="15.75">
      <c r="A1647" s="178" t="s">
        <v>717</v>
      </c>
      <c r="B1647" t="s">
        <v>4650</v>
      </c>
      <c r="F1647" s="178"/>
      <c r="G1647"/>
      <c r="K1647" s="178" t="s">
        <v>717</v>
      </c>
      <c r="L1647" t="s">
        <v>4544</v>
      </c>
      <c r="M1647"/>
      <c r="N1647"/>
    </row>
    <row r="1648" spans="1:15" s="38" customFormat="1" ht="15.75">
      <c r="A1648" s="178" t="s">
        <v>717</v>
      </c>
      <c r="B1648" t="s">
        <v>4806</v>
      </c>
      <c r="F1648" s="178"/>
      <c r="G1648"/>
      <c r="K1648" s="178" t="s">
        <v>717</v>
      </c>
      <c r="L1648" t="s">
        <v>4648</v>
      </c>
      <c r="M1648"/>
      <c r="N1648"/>
    </row>
    <row r="1649" spans="1:15" s="38" customFormat="1" ht="15.75">
      <c r="A1649" s="178"/>
      <c r="B1649"/>
      <c r="F1649" s="178"/>
      <c r="G1649"/>
      <c r="K1649" s="178" t="s">
        <v>716</v>
      </c>
      <c r="L1649" t="s">
        <v>5130</v>
      </c>
      <c r="M1649" s="398"/>
      <c r="N1649"/>
      <c r="O1649"/>
    </row>
    <row r="1650" spans="1:15" s="38" customFormat="1" ht="15.75">
      <c r="A1650" s="178"/>
      <c r="B1650"/>
      <c r="F1650" s="178"/>
      <c r="G1650"/>
      <c r="J1650" s="38" t="s">
        <v>2459</v>
      </c>
      <c r="K1650" s="178" t="s">
        <v>718</v>
      </c>
      <c r="L1650" t="s">
        <v>5470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5473</v>
      </c>
      <c r="M1651" s="21"/>
      <c r="N1651" s="58"/>
    </row>
    <row r="1652" spans="1:15" s="38" customFormat="1" ht="15.75">
      <c r="A1652" s="530"/>
      <c r="F1652" s="530"/>
      <c r="K1652" s="178"/>
      <c r="L1652"/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4288</v>
      </c>
      <c r="F1677" s="178" t="s">
        <v>717</v>
      </c>
      <c r="G1677" t="s">
        <v>4390</v>
      </c>
      <c r="H1677"/>
      <c r="I1677"/>
      <c r="K1677" s="178" t="s">
        <v>716</v>
      </c>
      <c r="L1677" t="s">
        <v>4449</v>
      </c>
    </row>
    <row r="1678" spans="1:14" s="38" customFormat="1" ht="15.75">
      <c r="A1678" s="178" t="s">
        <v>717</v>
      </c>
      <c r="B1678" t="s">
        <v>4440</v>
      </c>
      <c r="F1678" s="178" t="s">
        <v>716</v>
      </c>
      <c r="G1678" t="s">
        <v>4448</v>
      </c>
      <c r="K1678" s="178" t="s">
        <v>716</v>
      </c>
      <c r="L1678" t="s">
        <v>4653</v>
      </c>
      <c r="N1678" s="25"/>
    </row>
    <row r="1679" spans="1:14" s="38" customFormat="1" ht="15.75">
      <c r="A1679" s="178"/>
      <c r="B1679"/>
      <c r="F1679" s="178" t="s">
        <v>717</v>
      </c>
      <c r="G1679" t="s">
        <v>5396</v>
      </c>
      <c r="H1679"/>
      <c r="K1679" s="178" t="s">
        <v>718</v>
      </c>
      <c r="L1679" t="s">
        <v>4984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5048</v>
      </c>
      <c r="H1680" s="21"/>
      <c r="K1680" s="178" t="s">
        <v>718</v>
      </c>
      <c r="L1680" t="s">
        <v>5385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5387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5472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5073</v>
      </c>
    </row>
    <row r="1684" spans="1:15" s="38" customFormat="1" ht="15.75">
      <c r="A1684" s="178"/>
      <c r="B1684"/>
      <c r="F1684" s="530"/>
      <c r="K1684" s="178" t="s">
        <v>718</v>
      </c>
      <c r="L1684" t="s">
        <v>5130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5177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4296</v>
      </c>
      <c r="F1708" s="178"/>
      <c r="G1708"/>
      <c r="K1708" s="178" t="s">
        <v>717</v>
      </c>
      <c r="L1708" t="s">
        <v>4444</v>
      </c>
      <c r="M1708"/>
      <c r="N1708"/>
      <c r="O1708"/>
    </row>
    <row r="1709" spans="1:15" s="38" customFormat="1" ht="15.75">
      <c r="A1709" s="178" t="s">
        <v>718</v>
      </c>
      <c r="B1709" t="s">
        <v>4525</v>
      </c>
      <c r="F1709" s="178"/>
      <c r="G1709"/>
      <c r="K1709" s="178" t="s">
        <v>718</v>
      </c>
      <c r="L1709" t="s">
        <v>4545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4663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4853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5383</v>
      </c>
      <c r="M1712"/>
      <c r="N1712"/>
      <c r="O1712"/>
    </row>
    <row r="1713" spans="1:12" s="38" customFormat="1" ht="15.75">
      <c r="A1713" s="178"/>
      <c r="B1713"/>
      <c r="F1713" s="530"/>
      <c r="K1713" s="178"/>
      <c r="L1713"/>
    </row>
    <row r="1714" spans="1:12" s="38" customFormat="1" ht="15.75">
      <c r="A1714" s="178"/>
      <c r="B1714"/>
      <c r="F1714" s="530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29"/>
      <c r="K1716" s="178"/>
      <c r="L1716"/>
    </row>
    <row r="1717" spans="1:12" s="38" customFormat="1" ht="15.75">
      <c r="A1717" s="529"/>
      <c r="K1717" s="178"/>
      <c r="L1717"/>
    </row>
    <row r="1718" spans="1:12" s="38" customFormat="1" ht="15.75">
      <c r="A1718" s="529"/>
      <c r="K1718" s="178"/>
      <c r="L1718"/>
    </row>
    <row r="1719" spans="1:12" s="38" customFormat="1" ht="15.75">
      <c r="A1719" s="529"/>
      <c r="K1719" s="178"/>
      <c r="L1719"/>
    </row>
    <row r="1720" spans="1:12" s="38" customFormat="1" ht="15.75">
      <c r="A1720" s="529"/>
      <c r="K1720" s="178"/>
      <c r="L1720"/>
    </row>
    <row r="1721" spans="1:12" s="38" customFormat="1" ht="15.75">
      <c r="A1721" s="529"/>
    </row>
    <row r="1722" spans="1:12" s="38" customFormat="1" ht="15.75">
      <c r="A1722" s="529"/>
    </row>
    <row r="1723" spans="1:12" s="38" customFormat="1" ht="15.75">
      <c r="A1723" s="529"/>
    </row>
    <row r="1724" spans="1:12" s="38" customFormat="1" ht="15.75">
      <c r="A1724" s="529"/>
    </row>
    <row r="1725" spans="1:12" s="38" customFormat="1" ht="15.75">
      <c r="A1725" s="529"/>
    </row>
    <row r="1726" spans="1:12" s="38" customFormat="1" ht="15.75">
      <c r="A1726" s="529"/>
    </row>
    <row r="1727" spans="1:12" s="38" customFormat="1" ht="15.75">
      <c r="A1727" s="529"/>
    </row>
    <row r="1728" spans="1:12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4377</v>
      </c>
      <c r="F1739" s="178" t="s">
        <v>716</v>
      </c>
      <c r="G1739" t="s">
        <v>4880</v>
      </c>
      <c r="K1739" s="178" t="s">
        <v>716</v>
      </c>
      <c r="L1739" t="s">
        <v>4662</v>
      </c>
    </row>
    <row r="1740" spans="1:14" s="38" customFormat="1" ht="15.75">
      <c r="A1740" s="178" t="s">
        <v>718</v>
      </c>
      <c r="B1740" t="s">
        <v>5129</v>
      </c>
      <c r="C1740"/>
      <c r="D1740"/>
      <c r="E1740"/>
      <c r="F1740" s="178"/>
      <c r="G1740"/>
      <c r="K1740" s="178" t="s">
        <v>716</v>
      </c>
      <c r="L1740" t="s">
        <v>4652</v>
      </c>
    </row>
    <row r="1741" spans="1:14" s="38" customFormat="1" ht="15.75">
      <c r="A1741" s="178" t="s">
        <v>716</v>
      </c>
      <c r="B1741" t="s">
        <v>4899</v>
      </c>
      <c r="F1741" s="178"/>
      <c r="G1741"/>
      <c r="K1741" s="178" t="s">
        <v>716</v>
      </c>
      <c r="L1741" t="s">
        <v>4949</v>
      </c>
      <c r="M1741" s="398"/>
      <c r="N1741"/>
    </row>
    <row r="1742" spans="1:14" s="38" customFormat="1" ht="15.75">
      <c r="A1742" s="530"/>
      <c r="F1742" s="178"/>
      <c r="G1742"/>
      <c r="J1742" s="38" t="s">
        <v>2459</v>
      </c>
      <c r="K1742" s="178" t="s">
        <v>716</v>
      </c>
      <c r="L1742" t="s">
        <v>4950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5074</v>
      </c>
    </row>
    <row r="1744" spans="1:14" s="38" customFormat="1" ht="15.75">
      <c r="A1744" s="530"/>
      <c r="F1744" s="178"/>
      <c r="G1744"/>
      <c r="K1744" s="178" t="s">
        <v>718</v>
      </c>
      <c r="L1744" t="s">
        <v>5076</v>
      </c>
    </row>
    <row r="1745" spans="1:12" s="38" customFormat="1" ht="15.75">
      <c r="A1745" s="530"/>
      <c r="F1745" s="530"/>
      <c r="K1745" s="178" t="s">
        <v>717</v>
      </c>
      <c r="L1745" t="s">
        <v>5075</v>
      </c>
    </row>
    <row r="1746" spans="1:12" s="38" customFormat="1" ht="15.75">
      <c r="A1746" s="530"/>
      <c r="F1746" s="530"/>
      <c r="K1746" s="178"/>
      <c r="L1746"/>
    </row>
    <row r="1747" spans="1:12" s="38" customFormat="1" ht="15.75">
      <c r="A1747" s="530"/>
      <c r="F1747" s="530"/>
      <c r="K1747" s="178"/>
      <c r="L1747"/>
    </row>
    <row r="1748" spans="1:12" s="38" customFormat="1" ht="15.75">
      <c r="A1748" s="530"/>
      <c r="F1748" s="530"/>
      <c r="K1748" s="178"/>
      <c r="L1748"/>
    </row>
    <row r="1749" spans="1:12" s="38" customFormat="1" ht="15.75">
      <c r="A1749" s="529"/>
      <c r="K1749" s="178"/>
      <c r="L1749"/>
    </row>
    <row r="1750" spans="1:12" s="38" customFormat="1" ht="15.75">
      <c r="A1750" s="529"/>
      <c r="K1750" s="178"/>
      <c r="L1750"/>
    </row>
    <row r="1751" spans="1:12" s="38" customFormat="1" ht="15.75">
      <c r="A1751" s="529"/>
      <c r="K1751" s="178"/>
      <c r="L1751"/>
    </row>
    <row r="1752" spans="1:12" s="38" customFormat="1" ht="15.75">
      <c r="A1752" s="529"/>
      <c r="K1752" s="178"/>
      <c r="L1752"/>
    </row>
    <row r="1753" spans="1:12" s="38" customFormat="1" ht="15.75">
      <c r="A1753" s="529"/>
      <c r="K1753" s="178"/>
      <c r="L1753"/>
    </row>
    <row r="1754" spans="1:12" s="38" customFormat="1" ht="15.75">
      <c r="A1754" s="529"/>
      <c r="K1754" s="178"/>
      <c r="L1754"/>
    </row>
    <row r="1755" spans="1:12" s="38" customFormat="1" ht="15.75">
      <c r="A1755" s="529"/>
      <c r="K1755" s="178"/>
      <c r="L1755"/>
    </row>
    <row r="1756" spans="1:12" s="38" customFormat="1" ht="15.75">
      <c r="A1756" s="529"/>
      <c r="K1756" s="178"/>
      <c r="L1756"/>
    </row>
    <row r="1757" spans="1:12" s="38" customFormat="1" ht="15.75">
      <c r="A1757" s="529"/>
      <c r="K1757" s="178"/>
      <c r="L1757"/>
    </row>
    <row r="1758" spans="1:12" s="38" customFormat="1" ht="15.75">
      <c r="A1758" s="529"/>
    </row>
    <row r="1759" spans="1:12" s="38" customFormat="1" ht="15.75">
      <c r="A1759" s="529"/>
    </row>
    <row r="1760" spans="1:12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3627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4862</v>
      </c>
      <c r="C1770"/>
      <c r="D1770"/>
      <c r="F1770" s="178" t="s">
        <v>717</v>
      </c>
      <c r="G1770" t="s">
        <v>4658</v>
      </c>
      <c r="K1770" s="178" t="s">
        <v>717</v>
      </c>
      <c r="L1770" t="s">
        <v>4279</v>
      </c>
      <c r="M1770"/>
      <c r="N1770"/>
    </row>
    <row r="1771" spans="1:14" s="38" customFormat="1" ht="15.75">
      <c r="A1771" s="530"/>
      <c r="F1771" s="178" t="s">
        <v>716</v>
      </c>
      <c r="G1771" t="s">
        <v>4904</v>
      </c>
      <c r="K1771" s="178" t="s">
        <v>717</v>
      </c>
      <c r="L1771" t="s">
        <v>4280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4451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4663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4659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4810</v>
      </c>
    </row>
    <row r="1776" spans="1:14" s="38" customFormat="1" ht="15.75">
      <c r="A1776" s="530"/>
      <c r="F1776" s="530"/>
      <c r="K1776" s="178" t="s">
        <v>717</v>
      </c>
      <c r="L1776" t="s">
        <v>4861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5483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5375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5177</v>
      </c>
    </row>
    <row r="1780" spans="1:14" s="38" customFormat="1" ht="15.75">
      <c r="A1780" s="530"/>
      <c r="F1780" s="530"/>
      <c r="K1780" s="178" t="s">
        <v>716</v>
      </c>
      <c r="L1780" t="s">
        <v>5178</v>
      </c>
    </row>
    <row r="1781" spans="1:14" s="38" customFormat="1" ht="15.75">
      <c r="A1781" s="530"/>
      <c r="F1781" s="530"/>
      <c r="K1781" s="178" t="s">
        <v>716</v>
      </c>
      <c r="L1781" t="s">
        <v>5179</v>
      </c>
    </row>
    <row r="1782" spans="1:14" s="38" customFormat="1" ht="15.75">
      <c r="A1782" s="530"/>
      <c r="F1782" s="530"/>
      <c r="K1782" s="178" t="s">
        <v>716</v>
      </c>
      <c r="L1782" t="s">
        <v>5180</v>
      </c>
    </row>
    <row r="1783" spans="1:14" s="38" customFormat="1" ht="15.75">
      <c r="A1783" s="530"/>
      <c r="F1783" s="530"/>
      <c r="K1783" s="178" t="s">
        <v>716</v>
      </c>
      <c r="L1783" t="s">
        <v>5181</v>
      </c>
    </row>
    <row r="1784" spans="1:14" s="38" customFormat="1" ht="15.75">
      <c r="A1784" s="530"/>
      <c r="F1784" s="530"/>
      <c r="K1784" s="178" t="s">
        <v>716</v>
      </c>
      <c r="L1784" t="s">
        <v>5182</v>
      </c>
    </row>
    <row r="1785" spans="1:14" s="38" customFormat="1" ht="15.75">
      <c r="A1785" s="530"/>
      <c r="F1785" s="530"/>
      <c r="K1785" s="178" t="s">
        <v>718</v>
      </c>
      <c r="L1785" t="s">
        <v>5474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2715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4446</v>
      </c>
      <c r="H1801"/>
      <c r="I1801"/>
      <c r="K1801" s="178" t="s">
        <v>717</v>
      </c>
      <c r="L1801" t="s">
        <v>4398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4484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4544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4977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4983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5076</v>
      </c>
    </row>
    <row r="1807" spans="1:15" s="38" customFormat="1" ht="15.75">
      <c r="A1807" s="529"/>
      <c r="G1807" s="529"/>
      <c r="K1807" s="178" t="s">
        <v>716</v>
      </c>
      <c r="L1807" t="s">
        <v>5078</v>
      </c>
    </row>
    <row r="1808" spans="1:15" s="38" customFormat="1" ht="15.75">
      <c r="A1808" s="529"/>
      <c r="G1808" s="529"/>
      <c r="K1808" s="178" t="s">
        <v>717</v>
      </c>
      <c r="L1808" t="s">
        <v>5166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5167</v>
      </c>
      <c r="M1809"/>
      <c r="N1809"/>
      <c r="O1809"/>
    </row>
    <row r="1810" spans="1:15" s="38" customFormat="1" ht="15.75">
      <c r="A1810" s="529"/>
      <c r="G1810" s="529"/>
    </row>
    <row r="1811" spans="1:15" s="38" customFormat="1" ht="15.75">
      <c r="A1811" s="529"/>
      <c r="G1811" s="529"/>
    </row>
    <row r="1812" spans="1:15" s="38" customFormat="1" ht="15.75">
      <c r="A1812" s="529"/>
      <c r="G1812" s="529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4297</v>
      </c>
      <c r="F1832" s="178" t="s">
        <v>718</v>
      </c>
      <c r="G1832" t="s">
        <v>4763</v>
      </c>
      <c r="H1832" s="398"/>
      <c r="K1832" s="178" t="s">
        <v>716</v>
      </c>
      <c r="L1832" t="s">
        <v>4383</v>
      </c>
      <c r="O1832"/>
    </row>
    <row r="1833" spans="1:15" s="38" customFormat="1" ht="15.75">
      <c r="A1833" s="178" t="s">
        <v>716</v>
      </c>
      <c r="B1833" t="s">
        <v>4597</v>
      </c>
      <c r="F1833" s="178" t="s">
        <v>717</v>
      </c>
      <c r="G1833" t="s">
        <v>4879</v>
      </c>
      <c r="H1833"/>
      <c r="I1833"/>
      <c r="K1833" s="178" t="s">
        <v>716</v>
      </c>
      <c r="L1833" t="s">
        <v>4452</v>
      </c>
      <c r="M1833"/>
      <c r="N1833"/>
    </row>
    <row r="1834" spans="1:15" s="38" customFormat="1" ht="15.75">
      <c r="A1834" s="540" t="s">
        <v>717</v>
      </c>
      <c r="B1834" t="s">
        <v>4936</v>
      </c>
      <c r="F1834" s="178"/>
      <c r="G1834"/>
      <c r="K1834" s="178" t="s">
        <v>716</v>
      </c>
      <c r="L1834" t="s">
        <v>4472</v>
      </c>
    </row>
    <row r="1835" spans="1:15" s="38" customFormat="1" ht="15.75" customHeight="1">
      <c r="A1835" s="178"/>
      <c r="B1835"/>
      <c r="K1835" s="178" t="s">
        <v>717</v>
      </c>
      <c r="L1835" t="s">
        <v>4473</v>
      </c>
    </row>
    <row r="1836" spans="1:15" s="38" customFormat="1" ht="15.75" customHeight="1">
      <c r="A1836" s="178"/>
      <c r="B1836"/>
      <c r="K1836" s="178" t="s">
        <v>717</v>
      </c>
      <c r="L1836" t="s">
        <v>4474</v>
      </c>
    </row>
    <row r="1837" spans="1:15" s="38" customFormat="1" ht="15.75" customHeight="1">
      <c r="K1837" s="178" t="s">
        <v>716</v>
      </c>
      <c r="L1837" t="s">
        <v>4541</v>
      </c>
    </row>
    <row r="1838" spans="1:15" s="38" customFormat="1" ht="15.75" customHeight="1">
      <c r="A1838" s="528"/>
      <c r="K1838" s="178" t="s">
        <v>717</v>
      </c>
      <c r="L1838" t="s">
        <v>4808</v>
      </c>
    </row>
    <row r="1839" spans="1:15" s="38" customFormat="1" ht="15.75" customHeight="1">
      <c r="A1839" s="530"/>
      <c r="F1839" s="530"/>
      <c r="K1839" s="178" t="s">
        <v>718</v>
      </c>
      <c r="L1839" t="s">
        <v>4811</v>
      </c>
    </row>
    <row r="1840" spans="1:15" s="38" customFormat="1" ht="15.75">
      <c r="A1840" s="529"/>
      <c r="K1840" s="178" t="s">
        <v>717</v>
      </c>
      <c r="L1840" t="s">
        <v>4940</v>
      </c>
      <c r="M1840" s="398"/>
      <c r="N1840"/>
    </row>
    <row r="1841" spans="1:20" s="38" customFormat="1" ht="15.75">
      <c r="A1841" s="529"/>
      <c r="K1841" s="178" t="s">
        <v>718</v>
      </c>
      <c r="L1841" t="s">
        <v>4981</v>
      </c>
      <c r="M1841"/>
      <c r="N1841"/>
    </row>
    <row r="1842" spans="1:20" s="38" customFormat="1" ht="15.75">
      <c r="A1842" s="529"/>
      <c r="K1842" s="178" t="s">
        <v>717</v>
      </c>
      <c r="L1842" t="s">
        <v>4985</v>
      </c>
      <c r="M1842"/>
      <c r="N1842"/>
    </row>
    <row r="1843" spans="1:20" s="38" customFormat="1" ht="15.75">
      <c r="A1843" s="529"/>
      <c r="K1843" s="178" t="s">
        <v>717</v>
      </c>
      <c r="L1843" t="s">
        <v>5079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5080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5126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5172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5384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4378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4699</v>
      </c>
    </row>
    <row r="1865" spans="1:14" ht="15.75">
      <c r="A1865" s="178"/>
      <c r="K1865" s="178" t="s">
        <v>717</v>
      </c>
      <c r="L1865" t="s">
        <v>5081</v>
      </c>
    </row>
    <row r="1866" spans="1:14" ht="15.75">
      <c r="A1866" s="178"/>
      <c r="K1866" s="178" t="s">
        <v>717</v>
      </c>
      <c r="L1866" t="s">
        <v>5166</v>
      </c>
    </row>
    <row r="1867" spans="1:14" ht="15.75">
      <c r="A1867" s="178"/>
      <c r="K1867" s="178" t="s">
        <v>717</v>
      </c>
      <c r="L1867" t="s">
        <v>5167</v>
      </c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4863</v>
      </c>
      <c r="K1894" s="178" t="s">
        <v>718</v>
      </c>
      <c r="L1894" t="s">
        <v>4664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5047</v>
      </c>
      <c r="K1895" s="178" t="s">
        <v>716</v>
      </c>
      <c r="L1895" t="s">
        <v>4851</v>
      </c>
    </row>
    <row r="1896" spans="1:15" ht="15.75">
      <c r="A1896" s="178"/>
      <c r="K1896" s="178" t="s">
        <v>716</v>
      </c>
      <c r="L1896" t="s">
        <v>5385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5379</v>
      </c>
    </row>
    <row r="1898" spans="1:15" ht="15.75">
      <c r="A1898" s="529"/>
      <c r="B1898" s="38"/>
      <c r="K1898" s="178" t="s">
        <v>716</v>
      </c>
      <c r="L1898" t="s">
        <v>5386</v>
      </c>
    </row>
    <row r="1899" spans="1:15" ht="15.75">
      <c r="A1899" s="529"/>
      <c r="B1899" s="38"/>
      <c r="K1899" s="178" t="s">
        <v>716</v>
      </c>
      <c r="L1899" t="s">
        <v>5387</v>
      </c>
    </row>
    <row r="1900" spans="1:15" ht="15.75">
      <c r="A1900" s="529"/>
      <c r="B1900" s="38"/>
      <c r="K1900" s="178" t="s">
        <v>718</v>
      </c>
      <c r="L1900" t="s">
        <v>5388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5365</v>
      </c>
    </row>
    <row r="1902" spans="1:15" ht="15.75">
      <c r="A1902" s="529"/>
      <c r="B1902" s="38"/>
      <c r="K1902" s="178" t="s">
        <v>717</v>
      </c>
      <c r="L1902" t="s">
        <v>5496</v>
      </c>
    </row>
    <row r="1903" spans="1:15" ht="15.75">
      <c r="A1903" s="529"/>
      <c r="B1903" s="38"/>
      <c r="K1903" s="178" t="s">
        <v>716</v>
      </c>
      <c r="L1903" t="s">
        <v>5488</v>
      </c>
    </row>
    <row r="1904" spans="1:15" ht="15.75">
      <c r="A1904" s="529"/>
      <c r="B1904" s="38"/>
      <c r="K1904" s="178" t="s">
        <v>716</v>
      </c>
      <c r="L1904" t="s">
        <v>5489</v>
      </c>
    </row>
    <row r="1905" spans="1:11" ht="15.75">
      <c r="A1905" s="529"/>
      <c r="B1905" s="38"/>
      <c r="K1905" s="178"/>
    </row>
    <row r="1906" spans="1:11" ht="15.75">
      <c r="A1906" s="529"/>
      <c r="B1906" s="38"/>
      <c r="K1906" s="178"/>
    </row>
    <row r="1907" spans="1:11" ht="15.75">
      <c r="A1907" s="529"/>
      <c r="B1907" s="38"/>
      <c r="K1907" s="178"/>
    </row>
    <row r="1908" spans="1:11" ht="15.75">
      <c r="A1908" s="529"/>
      <c r="B1908" s="38"/>
      <c r="K1908" s="178"/>
    </row>
    <row r="1909" spans="1:11" ht="15.75">
      <c r="A1909" s="529"/>
      <c r="B1909" s="38"/>
      <c r="K1909" s="178"/>
    </row>
    <row r="1910" spans="1:11" ht="15.75">
      <c r="A1910" s="529"/>
      <c r="B1910" s="38"/>
      <c r="K1910" s="178"/>
    </row>
    <row r="1911" spans="1:11" ht="15.75">
      <c r="A1911" s="529"/>
      <c r="B1911" s="38"/>
      <c r="K1911" s="178"/>
    </row>
    <row r="1912" spans="1:11" ht="15.75">
      <c r="A1912" s="529"/>
      <c r="B1912" s="38"/>
      <c r="K1912" s="178"/>
    </row>
    <row r="1913" spans="1:11" ht="15.75">
      <c r="A1913" s="529"/>
      <c r="B1913" s="38"/>
      <c r="K1913" s="178"/>
    </row>
    <row r="1914" spans="1:11" ht="15.75">
      <c r="A1914" s="529"/>
      <c r="B1914" s="38"/>
      <c r="K1914" s="178"/>
    </row>
    <row r="1915" spans="1:11" ht="15.75">
      <c r="A1915" s="529"/>
      <c r="B1915" s="38"/>
      <c r="K1915" s="178"/>
    </row>
    <row r="1916" spans="1:11" ht="15.75">
      <c r="A1916" s="529"/>
      <c r="B1916" s="38"/>
      <c r="K1916" s="178"/>
    </row>
    <row r="1917" spans="1:11" ht="15.75">
      <c r="A1917" s="529"/>
      <c r="B1917" s="38"/>
      <c r="K1917" s="178"/>
    </row>
    <row r="1918" spans="1:11" ht="15.75">
      <c r="A1918" s="529"/>
      <c r="B1918" s="38"/>
      <c r="K1918" s="178"/>
    </row>
    <row r="1919" spans="1:11" ht="15.75">
      <c r="A1919" s="529"/>
      <c r="B1919" s="38"/>
      <c r="K1919" s="178"/>
    </row>
    <row r="1920" spans="1:11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4296</v>
      </c>
      <c r="F1925" s="178" t="s">
        <v>716</v>
      </c>
      <c r="G1925" t="s">
        <v>4763</v>
      </c>
      <c r="H1925" s="398"/>
      <c r="I1925"/>
      <c r="K1925" s="178" t="s">
        <v>716</v>
      </c>
      <c r="L1925" t="s">
        <v>4399</v>
      </c>
    </row>
    <row r="1926" spans="1:14" s="38" customFormat="1" ht="15.75">
      <c r="A1926" s="178" t="s">
        <v>716</v>
      </c>
      <c r="B1926" s="536" t="s">
        <v>4295</v>
      </c>
      <c r="F1926" s="178"/>
      <c r="G1926"/>
      <c r="K1926" s="178" t="s">
        <v>717</v>
      </c>
      <c r="L1926" t="s">
        <v>4385</v>
      </c>
    </row>
    <row r="1927" spans="1:14" s="38" customFormat="1" ht="15.75">
      <c r="A1927" s="178" t="s">
        <v>716</v>
      </c>
      <c r="B1927" s="536" t="s">
        <v>4395</v>
      </c>
      <c r="F1927" s="178"/>
      <c r="G1927"/>
      <c r="K1927" s="178" t="s">
        <v>717</v>
      </c>
      <c r="L1927" t="s">
        <v>4398</v>
      </c>
      <c r="M1927"/>
      <c r="N1927"/>
    </row>
    <row r="1928" spans="1:14" s="38" customFormat="1" ht="15.75">
      <c r="A1928" s="178" t="s">
        <v>717</v>
      </c>
      <c r="B1928" t="s">
        <v>4483</v>
      </c>
      <c r="F1928" s="178"/>
      <c r="G1928"/>
      <c r="K1928" s="178" t="s">
        <v>716</v>
      </c>
      <c r="L1928" t="s">
        <v>4389</v>
      </c>
    </row>
    <row r="1929" spans="1:14" s="38" customFormat="1" ht="15.75">
      <c r="A1929" s="178" t="s">
        <v>717</v>
      </c>
      <c r="B1929" t="s">
        <v>4707</v>
      </c>
      <c r="F1929" s="530"/>
      <c r="K1929" s="178" t="s">
        <v>718</v>
      </c>
      <c r="L1929" t="s">
        <v>4765</v>
      </c>
      <c r="M1929"/>
      <c r="N1929"/>
    </row>
    <row r="1930" spans="1:14" s="38" customFormat="1" ht="15.75">
      <c r="A1930" s="540" t="s">
        <v>716</v>
      </c>
      <c r="B1930" t="s">
        <v>4708</v>
      </c>
      <c r="F1930" s="530"/>
      <c r="K1930" s="178" t="s">
        <v>717</v>
      </c>
      <c r="L1930" t="s">
        <v>4750</v>
      </c>
      <c r="M1930" s="398"/>
      <c r="N1930"/>
    </row>
    <row r="1931" spans="1:14" s="38" customFormat="1" ht="15.75">
      <c r="A1931" s="178" t="s">
        <v>718</v>
      </c>
      <c r="B1931" t="s">
        <v>4930</v>
      </c>
      <c r="C1931"/>
      <c r="D1931"/>
      <c r="F1931" s="530"/>
      <c r="K1931" s="178" t="s">
        <v>717</v>
      </c>
      <c r="L1931" t="s">
        <v>4751</v>
      </c>
      <c r="M1931" s="398"/>
      <c r="N1931"/>
    </row>
    <row r="1932" spans="1:14" s="38" customFormat="1" ht="15.75">
      <c r="A1932" s="540" t="s">
        <v>716</v>
      </c>
      <c r="B1932" t="s">
        <v>5082</v>
      </c>
      <c r="F1932" s="530"/>
      <c r="K1932" s="178" t="s">
        <v>717</v>
      </c>
      <c r="L1932" t="s">
        <v>5497</v>
      </c>
      <c r="M1932"/>
      <c r="N1932"/>
    </row>
    <row r="1933" spans="1:14" s="38" customFormat="1" ht="15.75">
      <c r="A1933" s="178" t="s">
        <v>717</v>
      </c>
      <c r="B1933" t="s">
        <v>4903</v>
      </c>
      <c r="C1933"/>
      <c r="D1933"/>
      <c r="F1933" s="530"/>
      <c r="K1933" s="178" t="s">
        <v>718</v>
      </c>
      <c r="L1933" t="s">
        <v>5491</v>
      </c>
      <c r="M1933" s="21"/>
      <c r="N1933" s="58"/>
    </row>
    <row r="1934" spans="1:14" s="38" customFormat="1" ht="15.75">
      <c r="A1934" s="540" t="s">
        <v>717</v>
      </c>
      <c r="B1934" t="s">
        <v>5372</v>
      </c>
      <c r="F1934" s="530"/>
      <c r="K1934" s="178"/>
      <c r="L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4931</v>
      </c>
      <c r="F1956" s="178"/>
      <c r="G1956"/>
      <c r="K1956" s="178" t="s">
        <v>716</v>
      </c>
      <c r="L1956" t="s">
        <v>4546</v>
      </c>
    </row>
    <row r="1957" spans="1:14" s="38" customFormat="1" ht="15.75">
      <c r="A1957" s="178"/>
      <c r="B1957"/>
      <c r="K1957" s="178" t="s">
        <v>718</v>
      </c>
      <c r="L1957" t="s">
        <v>4765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4809</v>
      </c>
    </row>
    <row r="1959" spans="1:14" s="38" customFormat="1" ht="15.75">
      <c r="A1959" s="178"/>
      <c r="B1959"/>
      <c r="K1959" s="178" t="s">
        <v>717</v>
      </c>
      <c r="L1959" t="s">
        <v>5498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5470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3628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4433</v>
      </c>
      <c r="F1987" s="178" t="s">
        <v>718</v>
      </c>
      <c r="G1987" t="s">
        <v>4901</v>
      </c>
      <c r="H1987" s="398"/>
      <c r="I1987"/>
      <c r="J1987"/>
      <c r="K1987" s="178" t="s">
        <v>718</v>
      </c>
      <c r="L1987" t="s">
        <v>4540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2726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4525</v>
      </c>
      <c r="F2018" s="178" t="s">
        <v>716</v>
      </c>
      <c r="G2018" t="s">
        <v>4539</v>
      </c>
      <c r="H2018"/>
      <c r="I2018"/>
      <c r="K2018" s="178" t="s">
        <v>716</v>
      </c>
      <c r="L2018" t="s">
        <v>4444</v>
      </c>
      <c r="M2018"/>
      <c r="N2018"/>
    </row>
    <row r="2019" spans="1:15" s="38" customFormat="1" ht="15.75">
      <c r="A2019" s="178" t="s">
        <v>718</v>
      </c>
      <c r="B2019" t="s">
        <v>4704</v>
      </c>
      <c r="F2019" s="178" t="s">
        <v>717</v>
      </c>
      <c r="G2019" t="s">
        <v>4863</v>
      </c>
      <c r="H2019"/>
      <c r="I2019"/>
      <c r="K2019" s="178" t="s">
        <v>718</v>
      </c>
      <c r="L2019" t="s">
        <v>4447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4547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4545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4663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5499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5131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5500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5501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5502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5503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4288</v>
      </c>
      <c r="F2049" s="178" t="s">
        <v>718</v>
      </c>
      <c r="G2049" t="s">
        <v>4448</v>
      </c>
      <c r="K2049" s="178" t="s">
        <v>718</v>
      </c>
      <c r="L2049" t="s">
        <v>4449</v>
      </c>
      <c r="O2049"/>
    </row>
    <row r="2050" spans="1:15" s="38" customFormat="1" ht="15.75">
      <c r="A2050" s="178" t="s">
        <v>717</v>
      </c>
      <c r="B2050" t="s">
        <v>4400</v>
      </c>
      <c r="F2050" s="178" t="s">
        <v>716</v>
      </c>
      <c r="G2050" t="s">
        <v>4660</v>
      </c>
      <c r="K2050" s="178" t="s">
        <v>718</v>
      </c>
      <c r="L2050" t="s">
        <v>4665</v>
      </c>
    </row>
    <row r="2051" spans="1:15" s="38" customFormat="1" ht="15.75">
      <c r="A2051" s="178"/>
      <c r="B2051"/>
      <c r="F2051" s="178" t="s">
        <v>717</v>
      </c>
      <c r="G2051" t="s">
        <v>4880</v>
      </c>
      <c r="K2051" s="178" t="s">
        <v>717</v>
      </c>
      <c r="L2051" t="s">
        <v>5132</v>
      </c>
      <c r="M2051" s="398"/>
      <c r="N2051"/>
      <c r="O2051"/>
    </row>
    <row r="2052" spans="1:15" s="38" customFormat="1" ht="15.75">
      <c r="A2052" s="178"/>
      <c r="B2052"/>
      <c r="H2052" s="529"/>
      <c r="K2052" s="178"/>
      <c r="L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4528</v>
      </c>
      <c r="F2080" s="178" t="s">
        <v>718</v>
      </c>
      <c r="G2080" t="s">
        <v>4298</v>
      </c>
      <c r="H2080"/>
      <c r="I2080"/>
      <c r="K2080" s="178" t="s">
        <v>718</v>
      </c>
      <c r="L2080" t="s">
        <v>4382</v>
      </c>
    </row>
    <row r="2081" spans="1:15" s="38" customFormat="1" ht="15.75">
      <c r="A2081" s="178"/>
      <c r="B2081"/>
      <c r="F2081" s="178" t="s">
        <v>716</v>
      </c>
      <c r="G2081" t="s">
        <v>4658</v>
      </c>
      <c r="I2081" s="25"/>
      <c r="K2081" s="178" t="s">
        <v>717</v>
      </c>
      <c r="L2081" t="s">
        <v>4442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5043</v>
      </c>
      <c r="K2082" s="178" t="s">
        <v>718</v>
      </c>
      <c r="L2082" t="s">
        <v>4447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5341</v>
      </c>
      <c r="I2083" s="203"/>
      <c r="K2083" s="178" t="s">
        <v>716</v>
      </c>
      <c r="L2083" t="s">
        <v>5375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5183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5258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5501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5492</v>
      </c>
      <c r="N2087" s="203"/>
    </row>
    <row r="2088" spans="1:15" s="38" customFormat="1" ht="15.75">
      <c r="A2088" s="530"/>
      <c r="F2088" s="530"/>
      <c r="K2088" s="178"/>
      <c r="L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3661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4384</v>
      </c>
      <c r="F2111" s="178"/>
      <c r="G2111"/>
      <c r="K2111" s="178" t="s">
        <v>717</v>
      </c>
      <c r="L2111" t="s">
        <v>4279</v>
      </c>
      <c r="M2111"/>
      <c r="N2111"/>
    </row>
    <row r="2112" spans="1:14" s="38" customFormat="1" ht="15.75">
      <c r="A2112" s="178" t="s">
        <v>717</v>
      </c>
      <c r="B2112" t="s">
        <v>4657</v>
      </c>
      <c r="F2112" s="530"/>
      <c r="K2112" s="178" t="s">
        <v>717</v>
      </c>
      <c r="L2112" t="s">
        <v>4280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5487</v>
      </c>
      <c r="M2113"/>
      <c r="N2113"/>
      <c r="O2113"/>
    </row>
    <row r="2114" spans="1:15" s="38" customFormat="1" ht="15.75">
      <c r="A2114" s="530"/>
      <c r="F2114" s="530"/>
      <c r="K2114" s="178"/>
      <c r="L2114"/>
    </row>
    <row r="2115" spans="1:15" s="38" customFormat="1" ht="15.75">
      <c r="A2115" s="530"/>
      <c r="F2115" s="530"/>
      <c r="K2115" s="178"/>
      <c r="L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3630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4650</v>
      </c>
      <c r="F2142" s="178" t="s">
        <v>717</v>
      </c>
      <c r="G2142" t="s">
        <v>4753</v>
      </c>
      <c r="K2142" s="178" t="s">
        <v>717</v>
      </c>
      <c r="L2142" t="s">
        <v>4284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4453</v>
      </c>
      <c r="M2143" s="533"/>
    </row>
    <row r="2144" spans="1:15" s="38" customFormat="1" ht="15.75">
      <c r="A2144" s="178"/>
      <c r="B2144"/>
      <c r="K2144" s="178" t="s">
        <v>716</v>
      </c>
      <c r="L2144" t="s">
        <v>4766</v>
      </c>
    </row>
    <row r="2145" spans="1:12" s="38" customFormat="1" ht="15.75">
      <c r="A2145" s="178"/>
      <c r="B2145"/>
      <c r="K2145" s="178" t="s">
        <v>717</v>
      </c>
      <c r="L2145" t="s">
        <v>4767</v>
      </c>
    </row>
    <row r="2146" spans="1:12" s="38" customFormat="1" ht="15.75">
      <c r="A2146" s="529"/>
      <c r="K2146" s="178" t="s">
        <v>717</v>
      </c>
      <c r="L2146" t="s">
        <v>4754</v>
      </c>
    </row>
    <row r="2147" spans="1:12" s="38" customFormat="1" ht="15.75">
      <c r="A2147" s="529"/>
      <c r="K2147" s="178"/>
      <c r="L2147"/>
    </row>
    <row r="2148" spans="1:12" s="38" customFormat="1" ht="15.75">
      <c r="A2148" s="529"/>
      <c r="K2148" s="178"/>
      <c r="L2148"/>
    </row>
    <row r="2149" spans="1:12" s="38" customFormat="1" ht="15.75">
      <c r="A2149" s="529"/>
      <c r="K2149" s="178"/>
      <c r="L2149"/>
    </row>
    <row r="2150" spans="1:12" s="38" customFormat="1" ht="15.75">
      <c r="A2150" s="529"/>
      <c r="K2150" s="178"/>
      <c r="L2150"/>
    </row>
    <row r="2151" spans="1:12" s="38" customFormat="1" ht="15.75">
      <c r="A2151" s="529"/>
      <c r="K2151" s="178"/>
      <c r="L2151"/>
    </row>
    <row r="2152" spans="1:12" s="38" customFormat="1" ht="15.75">
      <c r="A2152" s="529"/>
      <c r="K2152" s="178"/>
      <c r="L2152"/>
    </row>
    <row r="2153" spans="1:12" s="38" customFormat="1" ht="15.75">
      <c r="A2153" s="529"/>
      <c r="K2153" s="178"/>
      <c r="L2153"/>
    </row>
    <row r="2154" spans="1:12" s="38" customFormat="1" ht="15.75">
      <c r="A2154" s="529"/>
      <c r="K2154" s="178"/>
      <c r="L2154"/>
    </row>
    <row r="2155" spans="1:12" s="38" customFormat="1" ht="15.75">
      <c r="A2155" s="529"/>
      <c r="K2155" s="178"/>
      <c r="L2155"/>
    </row>
    <row r="2156" spans="1:12" s="38" customFormat="1" ht="15.75">
      <c r="A2156" s="529"/>
      <c r="K2156" s="178"/>
      <c r="L2156"/>
    </row>
    <row r="2157" spans="1:12" s="38" customFormat="1" ht="15.75">
      <c r="A2157" s="529"/>
      <c r="K2157" s="178"/>
      <c r="L2157"/>
    </row>
    <row r="2158" spans="1:12" s="38" customFormat="1" ht="15.75">
      <c r="A2158" s="529"/>
      <c r="K2158" s="178"/>
      <c r="L2158"/>
    </row>
    <row r="2159" spans="1:12" s="38" customFormat="1" ht="15.75">
      <c r="A2159" s="529"/>
      <c r="K2159" s="178"/>
      <c r="L2159"/>
    </row>
    <row r="2160" spans="1:12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5041</v>
      </c>
      <c r="H2173"/>
      <c r="I2173"/>
      <c r="K2173" s="178" t="s">
        <v>716</v>
      </c>
      <c r="L2173" t="s">
        <v>4860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5353</v>
      </c>
      <c r="H2174"/>
      <c r="I2174"/>
      <c r="J2174"/>
      <c r="K2174" s="178" t="s">
        <v>716</v>
      </c>
      <c r="L2174" t="s">
        <v>5164</v>
      </c>
      <c r="M2174"/>
      <c r="N2174"/>
      <c r="O2174"/>
    </row>
    <row r="2175" spans="1:15" s="38" customFormat="1" ht="15.75">
      <c r="A2175" s="178"/>
      <c r="B2175"/>
      <c r="F2175" s="530"/>
      <c r="K2175" s="178" t="s">
        <v>716</v>
      </c>
      <c r="L2175" t="s">
        <v>5165</v>
      </c>
      <c r="M2175"/>
      <c r="N2175"/>
      <c r="O2175"/>
    </row>
    <row r="2176" spans="1:15" s="38" customFormat="1" ht="15.75">
      <c r="A2176" s="178"/>
      <c r="B2176"/>
      <c r="F2176" s="530"/>
      <c r="K2176" s="178" t="s">
        <v>717</v>
      </c>
      <c r="L2176" t="s">
        <v>5166</v>
      </c>
      <c r="M2176"/>
      <c r="N2176"/>
      <c r="O2176"/>
    </row>
    <row r="2177" spans="1:15" s="38" customFormat="1" ht="15.75">
      <c r="A2177" s="178"/>
      <c r="B2177"/>
      <c r="F2177" s="530"/>
      <c r="K2177" s="178" t="s">
        <v>717</v>
      </c>
      <c r="L2177" t="s">
        <v>5167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5259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5355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5356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5357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5371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5486</v>
      </c>
      <c r="M2183" s="21"/>
      <c r="N2183" s="58"/>
    </row>
    <row r="2184" spans="1:15" s="38" customFormat="1" ht="15.75">
      <c r="A2184" s="530"/>
      <c r="F2184" s="530"/>
      <c r="K2184" s="530"/>
    </row>
    <row r="2185" spans="1:15" s="38" customFormat="1" ht="15.75">
      <c r="A2185" s="530"/>
      <c r="F2185" s="530"/>
      <c r="K2185" s="530"/>
    </row>
    <row r="2186" spans="1:15" s="38" customFormat="1" ht="15.75">
      <c r="A2186" s="530"/>
      <c r="F2186" s="530"/>
      <c r="K2186" s="530"/>
    </row>
    <row r="2187" spans="1:15" s="38" customFormat="1" ht="15.75">
      <c r="A2187" s="530"/>
      <c r="F2187" s="530"/>
      <c r="K2187" s="530"/>
    </row>
    <row r="2188" spans="1:15" s="38" customFormat="1" ht="15.75">
      <c r="A2188" s="530"/>
      <c r="F2188" s="530"/>
      <c r="K2188" s="530"/>
    </row>
    <row r="2189" spans="1:15" s="38" customFormat="1" ht="15.75">
      <c r="A2189" s="530"/>
      <c r="F2189" s="530"/>
      <c r="K2189" s="530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4287</v>
      </c>
      <c r="F2204" s="178" t="s">
        <v>716</v>
      </c>
      <c r="G2204" t="s">
        <v>4401</v>
      </c>
      <c r="K2204" s="178" t="s">
        <v>717</v>
      </c>
      <c r="L2204" t="s">
        <v>4399</v>
      </c>
      <c r="O2204"/>
    </row>
    <row r="2205" spans="1:15" s="38" customFormat="1" ht="15.75">
      <c r="A2205" s="178" t="s">
        <v>716</v>
      </c>
      <c r="B2205" t="s">
        <v>4400</v>
      </c>
      <c r="F2205" s="178"/>
      <c r="G2205"/>
      <c r="K2205" s="178" t="s">
        <v>716</v>
      </c>
      <c r="L2205" t="s">
        <v>4388</v>
      </c>
    </row>
    <row r="2206" spans="1:15" s="38" customFormat="1" ht="15.75">
      <c r="A2206" s="540" t="s">
        <v>716</v>
      </c>
      <c r="B2206" t="s">
        <v>4698</v>
      </c>
      <c r="F2206" s="178"/>
      <c r="G2206"/>
      <c r="K2206" s="178" t="s">
        <v>717</v>
      </c>
      <c r="L2206" t="s">
        <v>4948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5166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5167</v>
      </c>
      <c r="M2208"/>
      <c r="N2208"/>
      <c r="O2208"/>
    </row>
    <row r="2209" spans="1:12" s="38" customFormat="1" ht="15.75">
      <c r="A2209" s="530"/>
      <c r="F2209" s="530"/>
      <c r="K2209" s="178"/>
      <c r="L2209"/>
    </row>
    <row r="2210" spans="1:12" s="38" customFormat="1" ht="15.75">
      <c r="A2210" s="530"/>
      <c r="F2210" s="530"/>
      <c r="K2210" s="178"/>
      <c r="L2210"/>
    </row>
    <row r="2211" spans="1:12" s="38" customFormat="1" ht="15.75">
      <c r="A2211" s="530"/>
      <c r="F2211" s="530"/>
      <c r="K2211" s="178"/>
      <c r="L2211"/>
    </row>
    <row r="2212" spans="1:12" s="38" customFormat="1" ht="15.75">
      <c r="A2212" s="530"/>
      <c r="F2212" s="530"/>
      <c r="K2212" s="178"/>
      <c r="L2212"/>
    </row>
    <row r="2213" spans="1:12" s="38" customFormat="1" ht="15.75">
      <c r="A2213" s="530"/>
      <c r="F2213" s="530"/>
      <c r="K2213" s="178"/>
      <c r="L2213"/>
    </row>
    <row r="2214" spans="1:12" s="38" customFormat="1" ht="15.75">
      <c r="A2214" s="530"/>
      <c r="F2214" s="530"/>
      <c r="K2214" s="178"/>
      <c r="L2214"/>
    </row>
    <row r="2215" spans="1:12" s="38" customFormat="1" ht="15.75">
      <c r="A2215" s="530"/>
      <c r="F2215" s="530"/>
      <c r="K2215" s="178"/>
      <c r="L2215"/>
    </row>
    <row r="2216" spans="1:12" s="38" customFormat="1" ht="15.75">
      <c r="A2216" s="530"/>
      <c r="F2216" s="530"/>
      <c r="K2216" s="178"/>
      <c r="L2216"/>
    </row>
    <row r="2217" spans="1:12" s="38" customFormat="1" ht="15.75">
      <c r="A2217" s="530"/>
      <c r="F2217" s="530"/>
      <c r="K2217" s="178"/>
      <c r="L2217"/>
    </row>
    <row r="2218" spans="1:12" s="38" customFormat="1" ht="15.75">
      <c r="A2218" s="530"/>
      <c r="F2218" s="530"/>
      <c r="K2218" s="178"/>
      <c r="L2218"/>
    </row>
    <row r="2219" spans="1:12" s="38" customFormat="1" ht="15.75">
      <c r="A2219" s="530"/>
      <c r="F2219" s="530"/>
      <c r="K2219" s="530"/>
    </row>
    <row r="2220" spans="1:12" s="38" customFormat="1" ht="15.75">
      <c r="A2220" s="530"/>
      <c r="F2220" s="530"/>
      <c r="K2220" s="530"/>
    </row>
    <row r="2221" spans="1:12" s="38" customFormat="1" ht="15.75">
      <c r="A2221" s="529"/>
    </row>
    <row r="2222" spans="1:12" s="38" customFormat="1" ht="15.75">
      <c r="A2222" s="529"/>
    </row>
    <row r="2223" spans="1:12" s="38" customFormat="1" ht="15.75">
      <c r="A2223" s="529"/>
    </row>
    <row r="2224" spans="1:12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4709</v>
      </c>
      <c r="F2235" s="178" t="s">
        <v>717</v>
      </c>
      <c r="G2235" t="s">
        <v>4647</v>
      </c>
      <c r="K2235" s="178" t="s">
        <v>717</v>
      </c>
      <c r="L2235" t="s">
        <v>4648</v>
      </c>
    </row>
    <row r="2236" spans="1:13" ht="15.75">
      <c r="A2236" s="178"/>
      <c r="F2236" s="178" t="s">
        <v>717</v>
      </c>
      <c r="G2236" t="s">
        <v>4941</v>
      </c>
      <c r="H2236" s="398"/>
      <c r="K2236" s="178" t="s">
        <v>718</v>
      </c>
      <c r="L2236" t="s">
        <v>4699</v>
      </c>
    </row>
    <row r="2237" spans="1:13" ht="15.75">
      <c r="A2237" s="178"/>
      <c r="F2237" s="178"/>
      <c r="K2237" s="178" t="s">
        <v>718</v>
      </c>
      <c r="L2237" t="s">
        <v>4942</v>
      </c>
      <c r="M2237" s="398"/>
    </row>
    <row r="2238" spans="1:13" ht="15.75">
      <c r="A2238" s="178"/>
      <c r="F2238" s="178"/>
      <c r="K2238" s="178" t="s">
        <v>716</v>
      </c>
      <c r="L2238" t="s">
        <v>5183</v>
      </c>
    </row>
    <row r="2239" spans="1:13" ht="15.75">
      <c r="A2239" s="178"/>
      <c r="F2239" s="178"/>
      <c r="K2239" s="178" t="s">
        <v>716</v>
      </c>
      <c r="L2239" t="s">
        <v>5258</v>
      </c>
    </row>
    <row r="2240" spans="1:13" ht="15.75">
      <c r="A2240" s="178"/>
      <c r="K2240" s="178" t="s">
        <v>717</v>
      </c>
      <c r="L2240" t="s">
        <v>5494</v>
      </c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29"/>
      <c r="B2258" s="38"/>
    </row>
    <row r="2259" spans="1:15" ht="15.75">
      <c r="A2259" s="529"/>
      <c r="B2259" s="38"/>
    </row>
    <row r="2260" spans="1:15" ht="15.75">
      <c r="A2260" s="529"/>
      <c r="B2260" s="38"/>
    </row>
    <row r="2261" spans="1:15" ht="15.75">
      <c r="A2261" s="529"/>
      <c r="B2261" s="38"/>
    </row>
    <row r="2262" spans="1:15" ht="15.75">
      <c r="A2262" s="529"/>
      <c r="B2262" s="38"/>
    </row>
    <row r="2263" spans="1:15" ht="15.75">
      <c r="A2263" s="529"/>
      <c r="B2263" s="38"/>
    </row>
    <row r="2264" spans="1:15" ht="23.25">
      <c r="A2264" s="528" t="s">
        <v>668</v>
      </c>
      <c r="B2264" s="38"/>
    </row>
    <row r="2265" spans="1:15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5" ht="15.75">
      <c r="A2266" s="178" t="s">
        <v>716</v>
      </c>
      <c r="B2266" t="s">
        <v>4281</v>
      </c>
      <c r="F2266" s="24"/>
      <c r="K2266" s="178" t="s">
        <v>716</v>
      </c>
      <c r="L2266" t="s">
        <v>4299</v>
      </c>
    </row>
    <row r="2267" spans="1:15" ht="15.75">
      <c r="A2267" s="178" t="s">
        <v>717</v>
      </c>
      <c r="B2267" t="s">
        <v>4529</v>
      </c>
      <c r="F2267" s="178"/>
      <c r="K2267" s="178" t="s">
        <v>717</v>
      </c>
      <c r="L2267" t="s">
        <v>4396</v>
      </c>
    </row>
    <row r="2268" spans="1:15" ht="15.75">
      <c r="A2268" s="178" t="s">
        <v>717</v>
      </c>
      <c r="B2268" t="s">
        <v>4602</v>
      </c>
      <c r="K2268" s="178" t="s">
        <v>718</v>
      </c>
      <c r="L2268" t="s">
        <v>4452</v>
      </c>
    </row>
    <row r="2269" spans="1:15" ht="15.75">
      <c r="A2269" s="178" t="s">
        <v>716</v>
      </c>
      <c r="B2269" t="s">
        <v>4654</v>
      </c>
      <c r="K2269" s="178" t="s">
        <v>718</v>
      </c>
      <c r="L2269" t="s">
        <v>4454</v>
      </c>
      <c r="M2269" s="38"/>
      <c r="N2269" s="38"/>
    </row>
    <row r="2270" spans="1:15" ht="15.75">
      <c r="A2270" s="178" t="s">
        <v>716</v>
      </c>
      <c r="B2270" t="s">
        <v>4655</v>
      </c>
      <c r="K2270" s="178" t="s">
        <v>716</v>
      </c>
      <c r="L2270" t="s">
        <v>4548</v>
      </c>
      <c r="M2270" s="38"/>
      <c r="N2270" s="38"/>
      <c r="O2270" s="38"/>
    </row>
    <row r="2271" spans="1:15" ht="15.75">
      <c r="A2271" s="178" t="s">
        <v>716</v>
      </c>
      <c r="B2271" t="s">
        <v>4768</v>
      </c>
      <c r="K2271" s="178" t="s">
        <v>717</v>
      </c>
      <c r="L2271" t="s">
        <v>4651</v>
      </c>
      <c r="M2271" s="38"/>
      <c r="N2271" s="38"/>
      <c r="O2271" s="38"/>
    </row>
    <row r="2272" spans="1:15" ht="15.75">
      <c r="A2272" s="178" t="s">
        <v>717</v>
      </c>
      <c r="B2272" t="s">
        <v>4975</v>
      </c>
      <c r="C2272" s="38"/>
      <c r="K2272" s="178" t="s">
        <v>718</v>
      </c>
      <c r="L2272" t="s">
        <v>4666</v>
      </c>
      <c r="M2272" s="38"/>
      <c r="N2272" s="38"/>
      <c r="O2272" s="38"/>
    </row>
    <row r="2273" spans="1:15" ht="15.75">
      <c r="A2273" s="540" t="s">
        <v>717</v>
      </c>
      <c r="B2273" t="s">
        <v>5105</v>
      </c>
      <c r="K2273" s="178" t="s">
        <v>716</v>
      </c>
      <c r="L2273" t="s">
        <v>4702</v>
      </c>
    </row>
    <row r="2274" spans="1:15" ht="15.75">
      <c r="A2274" s="178" t="s">
        <v>717</v>
      </c>
      <c r="B2274" t="s">
        <v>4897</v>
      </c>
      <c r="K2274" s="178" t="s">
        <v>716</v>
      </c>
      <c r="L2274" t="s">
        <v>4703</v>
      </c>
    </row>
    <row r="2275" spans="1:15" ht="15.75">
      <c r="A2275" s="178" t="s">
        <v>717</v>
      </c>
      <c r="B2275" t="s">
        <v>5042</v>
      </c>
      <c r="K2275" s="178" t="s">
        <v>717</v>
      </c>
      <c r="L2275" t="s">
        <v>4864</v>
      </c>
    </row>
    <row r="2276" spans="1:15" ht="15.75">
      <c r="A2276" s="178"/>
      <c r="K2276" s="178" t="s">
        <v>716</v>
      </c>
      <c r="L2276" t="s">
        <v>4853</v>
      </c>
    </row>
    <row r="2277" spans="1:15" ht="15.75">
      <c r="A2277" s="178"/>
      <c r="K2277" s="178" t="s">
        <v>717</v>
      </c>
      <c r="L2277" t="s">
        <v>4976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5360</v>
      </c>
    </row>
    <row r="2279" spans="1:15" ht="15.75">
      <c r="A2279" s="178"/>
      <c r="K2279" s="178" t="s">
        <v>718</v>
      </c>
      <c r="L2279" t="s">
        <v>5389</v>
      </c>
    </row>
    <row r="2280" spans="1:15" ht="15.75">
      <c r="A2280" s="178"/>
      <c r="K2280" s="178" t="s">
        <v>717</v>
      </c>
      <c r="L2280" t="s">
        <v>5390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5391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5084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5259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5382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5361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5384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5392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5504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5486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</row>
    <row r="2295" spans="1:15" ht="23.25">
      <c r="A2295" s="528" t="s">
        <v>3631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4379</v>
      </c>
    </row>
    <row r="2298" spans="1:15" ht="15.75">
      <c r="A2298" s="178"/>
      <c r="K2298" s="178" t="s">
        <v>717</v>
      </c>
      <c r="L2298" t="s">
        <v>4475</v>
      </c>
      <c r="M2298" s="38"/>
      <c r="N2298" s="38"/>
    </row>
    <row r="2299" spans="1:15" ht="15.75">
      <c r="A2299" s="178"/>
      <c r="K2299" s="178" t="s">
        <v>717</v>
      </c>
      <c r="L2299" t="s">
        <v>4594</v>
      </c>
      <c r="M2299" s="398"/>
    </row>
    <row r="2300" spans="1:15" ht="15.75">
      <c r="A2300" s="178"/>
      <c r="K2300" s="178" t="s">
        <v>718</v>
      </c>
      <c r="L2300" t="s">
        <v>4600</v>
      </c>
      <c r="M2300" s="398"/>
    </row>
    <row r="2301" spans="1:15" ht="15.75">
      <c r="A2301" s="178"/>
      <c r="K2301" s="178" t="s">
        <v>717</v>
      </c>
      <c r="L2301" t="s">
        <v>4980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5390</v>
      </c>
    </row>
    <row r="2303" spans="1:15" ht="15.75">
      <c r="A2303" s="178"/>
      <c r="K2303" s="178" t="s">
        <v>718</v>
      </c>
      <c r="L2303" t="s">
        <v>5106</v>
      </c>
    </row>
    <row r="2304" spans="1:15" ht="15.75">
      <c r="A2304" s="178"/>
      <c r="K2304" s="178" t="s">
        <v>717</v>
      </c>
      <c r="L2304" t="s">
        <v>5130</v>
      </c>
      <c r="M2304" s="398"/>
    </row>
    <row r="2305" spans="1:14" ht="15.75">
      <c r="A2305" s="178"/>
      <c r="K2305" s="178" t="s">
        <v>716</v>
      </c>
      <c r="L2305" t="s">
        <v>5505</v>
      </c>
      <c r="M2305" s="21"/>
      <c r="N2305" s="58"/>
    </row>
    <row r="2306" spans="1:14" ht="15.75">
      <c r="A2306" s="178"/>
      <c r="K2306" s="178"/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4297</v>
      </c>
      <c r="C2328" s="38"/>
      <c r="D2328" s="38"/>
      <c r="E2328" s="38"/>
      <c r="F2328" s="178" t="s">
        <v>718</v>
      </c>
      <c r="G2328" t="s">
        <v>4705</v>
      </c>
      <c r="I2328" s="38"/>
      <c r="J2328" s="38"/>
      <c r="K2328" s="178" t="s">
        <v>716</v>
      </c>
      <c r="L2328" t="s">
        <v>4437</v>
      </c>
      <c r="M2328" s="533"/>
      <c r="N2328" s="38"/>
    </row>
    <row r="2329" spans="1:15" ht="15.75">
      <c r="A2329" s="178" t="s">
        <v>718</v>
      </c>
      <c r="B2329" s="536" t="s">
        <v>4395</v>
      </c>
      <c r="C2329" s="38"/>
      <c r="D2329" s="38"/>
      <c r="E2329" s="38"/>
      <c r="F2329" s="178" t="s">
        <v>716</v>
      </c>
      <c r="G2329" t="s">
        <v>4877</v>
      </c>
      <c r="K2329" s="178" t="s">
        <v>718</v>
      </c>
      <c r="L2329" t="s">
        <v>4535</v>
      </c>
      <c r="M2329" s="38"/>
      <c r="N2329" s="38"/>
      <c r="O2329" s="38"/>
    </row>
    <row r="2330" spans="1:15" ht="15.75">
      <c r="A2330" s="540" t="s">
        <v>718</v>
      </c>
      <c r="B2330" t="s">
        <v>4482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4656</v>
      </c>
      <c r="M2330" s="38"/>
      <c r="N2330" s="25"/>
    </row>
    <row r="2331" spans="1:15" ht="15.75">
      <c r="A2331" s="530"/>
      <c r="B2331" s="38"/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4767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4810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4861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4943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4947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4979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/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530"/>
      <c r="L2338" s="38"/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4482</v>
      </c>
      <c r="C2359" s="38"/>
      <c r="D2359" s="38"/>
      <c r="E2359" s="38"/>
      <c r="F2359" s="178" t="s">
        <v>717</v>
      </c>
      <c r="G2359" t="s">
        <v>5046</v>
      </c>
      <c r="H2359" s="21"/>
      <c r="I2359" s="38"/>
      <c r="J2359" s="38"/>
      <c r="K2359" s="178" t="s">
        <v>717</v>
      </c>
      <c r="L2359" t="s">
        <v>5506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2712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4862</v>
      </c>
      <c r="E2390" s="38"/>
      <c r="F2390" s="178" t="s">
        <v>718</v>
      </c>
      <c r="G2390" t="s">
        <v>4764</v>
      </c>
      <c r="I2390" s="38"/>
      <c r="J2390" s="38"/>
      <c r="K2390" s="178" t="s">
        <v>718</v>
      </c>
      <c r="L2390" t="s">
        <v>4706</v>
      </c>
    </row>
    <row r="2391" spans="1:13" ht="15.75">
      <c r="A2391" s="178" t="s">
        <v>718</v>
      </c>
      <c r="B2391" t="s">
        <v>4924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4765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4949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4950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5081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5080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5085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5166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5167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/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530"/>
      <c r="L2400" s="38"/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4708</v>
      </c>
      <c r="C2421" s="38"/>
      <c r="D2421" s="38"/>
      <c r="E2421" s="38"/>
      <c r="F2421" s="178" t="s">
        <v>716</v>
      </c>
      <c r="G2421" t="s">
        <v>4488</v>
      </c>
      <c r="H2421" s="38"/>
      <c r="I2421" s="38"/>
      <c r="J2421" s="38"/>
      <c r="K2421" s="178" t="s">
        <v>718</v>
      </c>
      <c r="L2421" t="s">
        <v>4439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4599</v>
      </c>
      <c r="H2422" s="398"/>
      <c r="I2422" s="38"/>
      <c r="J2422" s="38"/>
      <c r="K2422" s="178" t="s">
        <v>716</v>
      </c>
      <c r="L2422" t="s">
        <v>4478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4764</v>
      </c>
      <c r="I2423" s="38"/>
      <c r="J2423" s="38"/>
      <c r="K2423" s="178" t="s">
        <v>716</v>
      </c>
      <c r="L2423" t="s">
        <v>4479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5366</v>
      </c>
      <c r="I2424" s="38"/>
      <c r="J2424" s="38"/>
      <c r="K2424" s="178" t="s">
        <v>716</v>
      </c>
      <c r="L2424" t="s">
        <v>4480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4475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4484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4594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4759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4949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5374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5380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5368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5369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5358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5496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5480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4937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2713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5125</v>
      </c>
      <c r="C2483" s="38"/>
      <c r="D2483" s="38"/>
      <c r="E2483" s="38"/>
      <c r="F2483" s="178" t="s">
        <v>716</v>
      </c>
      <c r="G2483" t="s">
        <v>4879</v>
      </c>
      <c r="K2483" s="178" t="s">
        <v>718</v>
      </c>
      <c r="L2483" t="s">
        <v>4451</v>
      </c>
    </row>
    <row r="2484" spans="1:14" ht="15.75">
      <c r="A2484" s="178" t="s">
        <v>718</v>
      </c>
      <c r="B2484" t="s">
        <v>5469</v>
      </c>
      <c r="E2484" s="38"/>
      <c r="F2484" s="178" t="s">
        <v>718</v>
      </c>
      <c r="G2484" t="s">
        <v>4904</v>
      </c>
      <c r="H2484" s="38"/>
      <c r="I2484" s="38"/>
      <c r="J2484" s="38"/>
      <c r="K2484" s="178" t="s">
        <v>716</v>
      </c>
      <c r="L2484" t="s">
        <v>4667</v>
      </c>
      <c r="M2484" s="38"/>
      <c r="N2484" s="25"/>
    </row>
    <row r="2485" spans="1:14" ht="15.75">
      <c r="A2485" s="530"/>
      <c r="B2485" s="38"/>
      <c r="C2485" s="38"/>
      <c r="D2485" s="38"/>
      <c r="E2485" s="38"/>
      <c r="F2485" s="530"/>
      <c r="G2485" s="38"/>
      <c r="H2485" s="38"/>
      <c r="I2485" s="38"/>
      <c r="J2485" s="38"/>
      <c r="K2485" s="178" t="s">
        <v>717</v>
      </c>
      <c r="L2485" t="s">
        <v>5079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5184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5177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5178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5179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3632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4596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4380</v>
      </c>
    </row>
    <row r="2515" spans="1:14" ht="15.75">
      <c r="A2515" s="178" t="s">
        <v>717</v>
      </c>
      <c r="B2515" t="s">
        <v>4924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4547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4667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4706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530"/>
      <c r="L2518" s="38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3633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5045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4289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4481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4769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4392</v>
      </c>
      <c r="K2576" s="178" t="s">
        <v>718</v>
      </c>
      <c r="L2576" t="s">
        <v>4402</v>
      </c>
    </row>
    <row r="2577" spans="1:14" ht="15.75">
      <c r="A2577" s="178"/>
      <c r="F2577" s="178"/>
      <c r="K2577" s="178" t="s">
        <v>716</v>
      </c>
      <c r="L2577" t="s">
        <v>4397</v>
      </c>
    </row>
    <row r="2578" spans="1:14" ht="15.75">
      <c r="A2578" s="178"/>
      <c r="F2578" s="178"/>
      <c r="K2578" s="178" t="s">
        <v>717</v>
      </c>
      <c r="L2578" t="s">
        <v>4398</v>
      </c>
    </row>
    <row r="2579" spans="1:14" ht="15.75">
      <c r="A2579" s="178"/>
      <c r="F2579" s="178"/>
      <c r="K2579" s="178" t="s">
        <v>717</v>
      </c>
      <c r="L2579" t="s">
        <v>4453</v>
      </c>
      <c r="M2579" s="533"/>
      <c r="N2579" s="38"/>
    </row>
    <row r="2580" spans="1:14" ht="15.75">
      <c r="A2580" s="178"/>
      <c r="K2580" s="178" t="s">
        <v>717</v>
      </c>
      <c r="L2580" t="s">
        <v>5133</v>
      </c>
      <c r="M2580" s="398"/>
    </row>
    <row r="2581" spans="1:14" ht="15.75">
      <c r="A2581" s="529"/>
      <c r="B2581" s="38"/>
      <c r="K2581" s="178" t="s">
        <v>716</v>
      </c>
      <c r="L2581" t="s">
        <v>5500</v>
      </c>
    </row>
    <row r="2582" spans="1:14" ht="15.75">
      <c r="A2582" s="529"/>
      <c r="B2582" s="38"/>
      <c r="K2582" s="178" t="s">
        <v>717</v>
      </c>
      <c r="L2582" t="s">
        <v>5507</v>
      </c>
    </row>
    <row r="2583" spans="1:14" ht="15.75">
      <c r="A2583" s="529"/>
      <c r="B2583" s="38"/>
      <c r="K2583" s="178"/>
    </row>
    <row r="2584" spans="1:14" ht="15.75">
      <c r="A2584" s="529"/>
      <c r="B2584" s="38"/>
      <c r="K2584" s="178"/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4899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4803</v>
      </c>
      <c r="C2638" s="38"/>
      <c r="D2638" s="38"/>
      <c r="E2638" s="38"/>
      <c r="F2638" s="178" t="s">
        <v>718</v>
      </c>
      <c r="G2638" t="s">
        <v>4446</v>
      </c>
      <c r="J2638" s="38"/>
      <c r="K2638" s="178" t="s">
        <v>718</v>
      </c>
      <c r="L2638" t="s">
        <v>4432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4997</v>
      </c>
      <c r="H2639" s="38"/>
      <c r="I2639" s="38"/>
      <c r="J2639" s="38"/>
      <c r="K2639" s="178" t="s">
        <v>716</v>
      </c>
      <c r="L2639" t="s">
        <v>4447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4995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4996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5367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5374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/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2708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4593</v>
      </c>
      <c r="C2669" s="38"/>
      <c r="D2669" s="38"/>
      <c r="E2669" s="38"/>
      <c r="F2669" s="178" t="s">
        <v>717</v>
      </c>
      <c r="G2669" t="s">
        <v>4901</v>
      </c>
      <c r="H2669" s="398"/>
      <c r="K2669" s="178" t="s">
        <v>718</v>
      </c>
      <c r="L2669" t="s">
        <v>4946</v>
      </c>
    </row>
    <row r="2670" spans="1:12" ht="15.75">
      <c r="A2670" s="530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5508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5359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5493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5398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5133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5509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2734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4294</v>
      </c>
      <c r="F2700" s="178" t="s">
        <v>717</v>
      </c>
      <c r="G2700" t="s">
        <v>4286</v>
      </c>
      <c r="K2700" s="178" t="s">
        <v>716</v>
      </c>
      <c r="L2700" t="s">
        <v>4300</v>
      </c>
    </row>
    <row r="2701" spans="1:14" ht="15.75">
      <c r="A2701" s="178" t="s">
        <v>717</v>
      </c>
      <c r="B2701" t="s">
        <v>4485</v>
      </c>
      <c r="F2701" s="178" t="s">
        <v>717</v>
      </c>
      <c r="G2701" t="s">
        <v>5341</v>
      </c>
      <c r="H2701" s="38"/>
      <c r="I2701" s="203"/>
      <c r="K2701" s="178" t="s">
        <v>717</v>
      </c>
      <c r="L2701" t="s">
        <v>4283</v>
      </c>
    </row>
    <row r="2702" spans="1:14" ht="15.75">
      <c r="A2702" s="540" t="s">
        <v>716</v>
      </c>
      <c r="B2702" t="s">
        <v>4527</v>
      </c>
      <c r="K2702" s="178" t="s">
        <v>717</v>
      </c>
      <c r="L2702" t="s">
        <v>4402</v>
      </c>
    </row>
    <row r="2703" spans="1:14" ht="15.75">
      <c r="A2703" s="540" t="s">
        <v>716</v>
      </c>
      <c r="B2703" t="s">
        <v>4856</v>
      </c>
      <c r="K2703" s="178" t="s">
        <v>718</v>
      </c>
      <c r="L2703" t="s">
        <v>4450</v>
      </c>
    </row>
    <row r="2704" spans="1:14" ht="15.75">
      <c r="A2704" s="540" t="s">
        <v>716</v>
      </c>
      <c r="B2704" t="s">
        <v>5105</v>
      </c>
      <c r="K2704" s="178" t="s">
        <v>717</v>
      </c>
      <c r="L2704" t="s">
        <v>4475</v>
      </c>
      <c r="M2704" s="38"/>
      <c r="N2704" s="38"/>
    </row>
    <row r="2705" spans="1:15" ht="15.75">
      <c r="A2705" s="178" t="s">
        <v>717</v>
      </c>
      <c r="B2705" t="s">
        <v>4900</v>
      </c>
      <c r="C2705" s="38"/>
      <c r="D2705" s="38"/>
      <c r="K2705" s="178" t="s">
        <v>717</v>
      </c>
      <c r="L2705" t="s">
        <v>4538</v>
      </c>
      <c r="M2705" s="38"/>
      <c r="N2705" s="38"/>
      <c r="O2705" s="38"/>
    </row>
    <row r="2706" spans="1:15" ht="15.75">
      <c r="A2706" s="529"/>
      <c r="B2706" s="38"/>
      <c r="K2706" s="178" t="s">
        <v>717</v>
      </c>
      <c r="L2706" t="s">
        <v>4594</v>
      </c>
      <c r="M2706" s="398"/>
    </row>
    <row r="2707" spans="1:15" ht="15.75">
      <c r="A2707" s="529"/>
      <c r="B2707" s="38"/>
      <c r="K2707" s="178" t="s">
        <v>718</v>
      </c>
      <c r="L2707" t="s">
        <v>4978</v>
      </c>
    </row>
    <row r="2708" spans="1:15" ht="15.75">
      <c r="A2708" s="529"/>
      <c r="B2708" s="38"/>
      <c r="K2708" s="178" t="s">
        <v>718</v>
      </c>
      <c r="L2708" t="s">
        <v>5174</v>
      </c>
    </row>
    <row r="2709" spans="1:15" ht="15.75">
      <c r="A2709" s="529"/>
      <c r="B2709" s="38"/>
      <c r="K2709" s="178" t="s">
        <v>716</v>
      </c>
      <c r="L2709" t="s">
        <v>5175</v>
      </c>
    </row>
    <row r="2710" spans="1:15" ht="15.75">
      <c r="A2710" s="529"/>
      <c r="B2710" s="38"/>
      <c r="K2710" s="178" t="s">
        <v>716</v>
      </c>
      <c r="L2710" t="s">
        <v>5507</v>
      </c>
    </row>
    <row r="2711" spans="1:15" ht="15.75">
      <c r="A2711" s="529"/>
      <c r="B2711" s="38"/>
      <c r="K2711" s="178" t="s">
        <v>716</v>
      </c>
      <c r="L2711" t="s">
        <v>5492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5490</v>
      </c>
      <c r="M2712" s="21"/>
      <c r="N2712" s="58"/>
    </row>
    <row r="2713" spans="1:15" ht="15.75">
      <c r="A2713" s="529"/>
      <c r="B2713" s="38"/>
      <c r="K2713" s="17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3634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4297</v>
      </c>
      <c r="F2731" s="178" t="s">
        <v>717</v>
      </c>
      <c r="G2731" t="s">
        <v>4877</v>
      </c>
      <c r="K2731" s="178" t="s">
        <v>717</v>
      </c>
      <c r="L2731" t="s">
        <v>4454</v>
      </c>
      <c r="M2731" s="38"/>
      <c r="N2731" s="38"/>
    </row>
    <row r="2732" spans="1:14" ht="15.75">
      <c r="A2732" s="540" t="s">
        <v>717</v>
      </c>
      <c r="B2732" t="s">
        <v>4708</v>
      </c>
      <c r="C2732" s="38"/>
      <c r="D2732" s="38"/>
      <c r="F2732" s="178"/>
      <c r="H2732" s="38"/>
      <c r="K2732" s="178" t="s">
        <v>716</v>
      </c>
      <c r="L2732" t="s">
        <v>4981</v>
      </c>
    </row>
    <row r="2733" spans="1:14" ht="15.75">
      <c r="A2733" s="178"/>
      <c r="F2733" s="178"/>
      <c r="K2733" s="178" t="s">
        <v>716</v>
      </c>
      <c r="L2733" t="s">
        <v>4985</v>
      </c>
    </row>
    <row r="2734" spans="1:14" ht="15.75">
      <c r="A2734" s="529"/>
      <c r="B2734" s="38"/>
      <c r="F2734" s="178"/>
      <c r="K2734" s="178" t="s">
        <v>716</v>
      </c>
      <c r="L2734" t="s">
        <v>4982</v>
      </c>
    </row>
    <row r="2735" spans="1:14" ht="15.75">
      <c r="A2735" s="529"/>
      <c r="B2735" s="38"/>
      <c r="F2735" s="178"/>
      <c r="K2735" s="178" t="s">
        <v>717</v>
      </c>
      <c r="L2735" t="s">
        <v>5381</v>
      </c>
    </row>
    <row r="2736" spans="1:14" ht="15.75">
      <c r="A2736" s="529"/>
      <c r="B2736" s="38"/>
      <c r="F2736" s="178"/>
      <c r="K2736" s="178" t="s">
        <v>717</v>
      </c>
      <c r="L2736" t="s">
        <v>5101</v>
      </c>
    </row>
    <row r="2737" spans="1:14" ht="15.75">
      <c r="A2737" s="529"/>
      <c r="B2737" s="38"/>
      <c r="K2737" s="178" t="s">
        <v>718</v>
      </c>
      <c r="L2737" t="s">
        <v>5169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5354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5382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5487</v>
      </c>
    </row>
    <row r="2741" spans="1:14" ht="15.75">
      <c r="A2741" s="529"/>
      <c r="B2741" s="38"/>
      <c r="K2741" s="178" t="s">
        <v>717</v>
      </c>
      <c r="L2741" t="s">
        <v>5504</v>
      </c>
    </row>
    <row r="2742" spans="1:14" ht="15.75">
      <c r="A2742" s="529"/>
      <c r="B2742" s="38"/>
      <c r="K2742" s="178" t="s">
        <v>718</v>
      </c>
      <c r="L2742" t="s">
        <v>5478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3635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4292</v>
      </c>
      <c r="C2762" s="38"/>
      <c r="D2762" s="38"/>
      <c r="E2762" s="38"/>
      <c r="F2762" s="178" t="s">
        <v>718</v>
      </c>
      <c r="G2762" t="s">
        <v>4286</v>
      </c>
      <c r="I2762" s="38"/>
      <c r="J2762" s="38"/>
      <c r="K2762" s="178" t="s">
        <v>717</v>
      </c>
      <c r="L2762" t="s">
        <v>4301</v>
      </c>
    </row>
    <row r="2763" spans="1:15" ht="15.75">
      <c r="A2763" s="178" t="s">
        <v>718</v>
      </c>
      <c r="B2763" t="s">
        <v>4812</v>
      </c>
      <c r="E2763" s="38"/>
      <c r="F2763" s="178" t="s">
        <v>718</v>
      </c>
      <c r="G2763" t="s">
        <v>4764</v>
      </c>
      <c r="I2763" s="38"/>
      <c r="J2763" s="38"/>
      <c r="K2763" s="178" t="s">
        <v>717</v>
      </c>
      <c r="L2763" t="s">
        <v>4391</v>
      </c>
    </row>
    <row r="2764" spans="1:15" ht="15.75">
      <c r="A2764" s="178" t="s">
        <v>718</v>
      </c>
      <c r="B2764" t="s">
        <v>4900</v>
      </c>
      <c r="C2764" s="38"/>
      <c r="D2764" s="38"/>
      <c r="E2764" s="38"/>
      <c r="F2764" s="178" t="s">
        <v>718</v>
      </c>
      <c r="G2764" t="s">
        <v>4879</v>
      </c>
      <c r="J2764" s="38"/>
      <c r="K2764" s="178" t="s">
        <v>718</v>
      </c>
      <c r="L2764" t="s">
        <v>4447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4472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4473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4474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4546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4699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4765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5085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5495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530"/>
      <c r="L2773" s="38"/>
    </row>
    <row r="2774" spans="1:15" ht="15.75">
      <c r="A2774" s="529"/>
      <c r="B2774" s="38"/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4549</v>
      </c>
      <c r="H2793" s="38"/>
      <c r="I2793" s="38"/>
      <c r="J2793" s="38"/>
      <c r="K2793" s="178" t="s">
        <v>716</v>
      </c>
      <c r="L2793" t="s">
        <v>4442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4293</v>
      </c>
      <c r="F2824" s="530"/>
      <c r="K2824" s="178" t="s">
        <v>717</v>
      </c>
      <c r="L2824" t="s">
        <v>4279</v>
      </c>
      <c r="M2824"/>
      <c r="N2824"/>
    </row>
    <row r="2825" spans="1:14" s="38" customFormat="1" ht="15.75">
      <c r="A2825" s="540" t="s">
        <v>716</v>
      </c>
      <c r="B2825" t="s">
        <v>4802</v>
      </c>
      <c r="F2825" s="530"/>
      <c r="K2825" s="178" t="s">
        <v>717</v>
      </c>
      <c r="L2825" t="s">
        <v>4280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4481</v>
      </c>
    </row>
    <row r="2827" spans="1:14" s="38" customFormat="1" ht="15.75">
      <c r="A2827" s="530"/>
      <c r="F2827" s="530"/>
      <c r="K2827" s="178" t="s">
        <v>718</v>
      </c>
      <c r="L2827" t="s">
        <v>4864</v>
      </c>
      <c r="M2827"/>
      <c r="N2827"/>
    </row>
    <row r="2828" spans="1:14" s="38" customFormat="1" ht="15.75">
      <c r="A2828" s="530"/>
      <c r="F2828" s="530"/>
      <c r="K2828" s="530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4387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4477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4699</v>
      </c>
    </row>
    <row r="2857" spans="1:14" ht="15.75">
      <c r="A2857" s="530"/>
      <c r="B2857" s="38"/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4756</v>
      </c>
      <c r="M2857" s="398"/>
    </row>
    <row r="2858" spans="1:14" ht="15.75">
      <c r="A2858" s="530"/>
      <c r="B2858" s="38"/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4935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5170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5180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5181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5182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5393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5394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5383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5510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530"/>
      <c r="L2867" s="38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530"/>
      <c r="L2868" s="3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2723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4549</v>
      </c>
      <c r="H2886" s="38"/>
      <c r="I2886" s="38"/>
      <c r="J2886" s="38"/>
      <c r="K2886" s="178" t="s">
        <v>717</v>
      </c>
      <c r="L2886" t="s">
        <v>5103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5510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 t="s">
        <v>718</v>
      </c>
      <c r="L2917" t="s">
        <v>5185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5166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5167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5370</v>
      </c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5373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4804</v>
      </c>
      <c r="F2979" s="178"/>
      <c r="G2979"/>
      <c r="K2979" s="178" t="s">
        <v>718</v>
      </c>
      <c r="L2979" t="s">
        <v>4445</v>
      </c>
    </row>
    <row r="2980" spans="1:14" s="38" customFormat="1" ht="15.75">
      <c r="A2980" s="178" t="s">
        <v>718</v>
      </c>
      <c r="B2980" t="s">
        <v>4805</v>
      </c>
      <c r="F2980" s="178"/>
      <c r="G2980"/>
      <c r="K2980" s="178" t="s">
        <v>718</v>
      </c>
      <c r="L2980" t="s">
        <v>4536</v>
      </c>
    </row>
    <row r="2981" spans="1:14" s="38" customFormat="1" ht="15.75">
      <c r="A2981" s="530"/>
      <c r="F2981" s="178"/>
      <c r="G2981"/>
      <c r="K2981" s="178" t="s">
        <v>716</v>
      </c>
      <c r="L2981" t="s">
        <v>5488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5489</v>
      </c>
      <c r="M2982"/>
      <c r="N2982"/>
    </row>
    <row r="2983" spans="1:14" s="38" customFormat="1" ht="15.75">
      <c r="A2983" s="530"/>
      <c r="F2983" s="178"/>
      <c r="G2983"/>
      <c r="K2983" s="178"/>
      <c r="L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2724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4377</v>
      </c>
      <c r="F3010" s="178" t="s">
        <v>718</v>
      </c>
      <c r="G3010" t="s">
        <v>5173</v>
      </c>
      <c r="H3010"/>
      <c r="K3010" s="178" t="s">
        <v>716</v>
      </c>
      <c r="L3010" t="s">
        <v>4438</v>
      </c>
    </row>
    <row r="3011" spans="1:15" s="38" customFormat="1" ht="15.75">
      <c r="A3011" s="178" t="s">
        <v>716</v>
      </c>
      <c r="B3011" t="s">
        <v>4762</v>
      </c>
      <c r="F3011" s="530"/>
      <c r="K3011" s="178" t="s">
        <v>716</v>
      </c>
      <c r="L3011" t="s">
        <v>5390</v>
      </c>
      <c r="M3011"/>
      <c r="N3011"/>
    </row>
    <row r="3012" spans="1:15" s="38" customFormat="1" ht="15.75">
      <c r="A3012" s="178" t="s">
        <v>717</v>
      </c>
      <c r="B3012" t="s">
        <v>4812</v>
      </c>
      <c r="C3012"/>
      <c r="D3012"/>
      <c r="F3012" s="530"/>
      <c r="K3012" s="178" t="s">
        <v>718</v>
      </c>
      <c r="L3012" t="s">
        <v>5104</v>
      </c>
      <c r="M3012"/>
      <c r="N3012"/>
    </row>
    <row r="3013" spans="1:15" s="38" customFormat="1" ht="15.75">
      <c r="A3013" s="540" t="s">
        <v>717</v>
      </c>
      <c r="B3013" t="s">
        <v>4802</v>
      </c>
      <c r="F3013" s="530"/>
      <c r="K3013" s="178" t="s">
        <v>717</v>
      </c>
      <c r="L3013" t="s">
        <v>5185</v>
      </c>
      <c r="M3013"/>
      <c r="N3013"/>
    </row>
    <row r="3014" spans="1:15" s="38" customFormat="1" ht="15.75">
      <c r="A3014" s="540" t="s">
        <v>718</v>
      </c>
      <c r="B3014" t="s">
        <v>5467</v>
      </c>
      <c r="C3014"/>
      <c r="D3014"/>
      <c r="F3014" s="530"/>
      <c r="K3014" s="178" t="s">
        <v>718</v>
      </c>
      <c r="L3014" t="s">
        <v>5507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5505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3636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4" s="38" customFormat="1" ht="15.75">
      <c r="A3041" s="178" t="s">
        <v>716</v>
      </c>
      <c r="B3041" t="s">
        <v>4384</v>
      </c>
      <c r="F3041" s="178"/>
      <c r="G3041"/>
      <c r="K3041" s="178" t="s">
        <v>717</v>
      </c>
      <c r="L3041" t="s">
        <v>4545</v>
      </c>
      <c r="M3041"/>
      <c r="N3041"/>
    </row>
    <row r="3042" spans="1:14" s="38" customFormat="1" ht="15.75">
      <c r="A3042" s="178" t="s">
        <v>716</v>
      </c>
      <c r="B3042" t="s">
        <v>4526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4602</v>
      </c>
      <c r="C3072"/>
      <c r="D3072"/>
      <c r="F3072" s="178" t="s">
        <v>717</v>
      </c>
      <c r="G3072" t="s">
        <v>4858</v>
      </c>
      <c r="H3072"/>
      <c r="I3072"/>
      <c r="K3072" s="178" t="s">
        <v>718</v>
      </c>
      <c r="L3072" t="s">
        <v>4447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4759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4859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5482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5505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4298</v>
      </c>
      <c r="J3103" s="38"/>
      <c r="K3103" s="178" t="s">
        <v>717</v>
      </c>
      <c r="L3103" t="s">
        <v>4289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4441</v>
      </c>
      <c r="I3104" s="38"/>
      <c r="J3104" s="38"/>
      <c r="K3104" s="178" t="s">
        <v>718</v>
      </c>
      <c r="L3104" t="s">
        <v>4301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5173</v>
      </c>
      <c r="J3105" s="38"/>
      <c r="K3105" s="178" t="s">
        <v>718</v>
      </c>
      <c r="L3105" t="s">
        <v>4443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5469</v>
      </c>
      <c r="F3133" s="178" t="s">
        <v>718</v>
      </c>
      <c r="G3133" t="s">
        <v>4660</v>
      </c>
      <c r="H3133" s="38"/>
      <c r="I3133" s="38"/>
      <c r="K3133" s="178" t="s">
        <v>717</v>
      </c>
      <c r="L3133" t="s">
        <v>4543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4705</v>
      </c>
      <c r="K3134" s="178" t="s">
        <v>716</v>
      </c>
      <c r="L3134" t="s">
        <v>4665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4664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4699</v>
      </c>
    </row>
    <row r="3137" spans="1:12" ht="15.75">
      <c r="A3137" s="3"/>
      <c r="K3137" s="178" t="s">
        <v>717</v>
      </c>
      <c r="L3137" t="s">
        <v>4946</v>
      </c>
    </row>
    <row r="3138" spans="1:12" ht="15.75">
      <c r="A3138" s="3"/>
      <c r="K3138" s="178" t="s">
        <v>718</v>
      </c>
      <c r="L3138" t="s">
        <v>5497</v>
      </c>
    </row>
    <row r="3139" spans="1:12" ht="15.75">
      <c r="A3139" s="3"/>
      <c r="K3139" s="178" t="s">
        <v>716</v>
      </c>
      <c r="L3139" t="s">
        <v>5379</v>
      </c>
    </row>
    <row r="3140" spans="1:12" ht="15.75">
      <c r="A3140" s="3"/>
      <c r="K3140" s="178" t="s">
        <v>717</v>
      </c>
      <c r="L3140" t="s">
        <v>5500</v>
      </c>
    </row>
    <row r="3141" spans="1:12" ht="15.75">
      <c r="A3141" s="3"/>
      <c r="K3141" s="178" t="s">
        <v>717</v>
      </c>
      <c r="L3141" t="s">
        <v>5511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4665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4661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4857</v>
      </c>
      <c r="F3194" s="178" t="s">
        <v>716</v>
      </c>
      <c r="G3194" t="s">
        <v>4997</v>
      </c>
      <c r="K3194" s="178" t="s">
        <v>716</v>
      </c>
      <c r="L3194" t="s">
        <v>4666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4760</v>
      </c>
    </row>
    <row r="3196" spans="1:15" ht="15.75">
      <c r="A3196" s="3"/>
      <c r="K3196" s="178" t="s">
        <v>716</v>
      </c>
      <c r="L3196" t="s">
        <v>4761</v>
      </c>
    </row>
    <row r="3197" spans="1:15" ht="15.75">
      <c r="A3197" s="3"/>
      <c r="K3197" s="178" t="s">
        <v>716</v>
      </c>
      <c r="L3197" t="s">
        <v>4769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4945</v>
      </c>
      <c r="M3198" s="398"/>
    </row>
    <row r="3199" spans="1:15" ht="15.75">
      <c r="A3199" s="3"/>
      <c r="K3199" s="178" t="s">
        <v>716</v>
      </c>
      <c r="L3199" t="s">
        <v>4998</v>
      </c>
    </row>
    <row r="3200" spans="1:15" ht="15.75">
      <c r="A3200" s="3"/>
      <c r="K3200" s="178" t="s">
        <v>718</v>
      </c>
      <c r="L3200" t="s">
        <v>5130</v>
      </c>
      <c r="M3200" s="398"/>
    </row>
    <row r="3201" spans="1:14" ht="15.75">
      <c r="A3201" s="3"/>
      <c r="K3201" s="178" t="s">
        <v>718</v>
      </c>
      <c r="L3201" t="s">
        <v>5393</v>
      </c>
    </row>
    <row r="3202" spans="1:14" ht="15.75">
      <c r="A3202" s="3"/>
      <c r="K3202" s="178" t="s">
        <v>718</v>
      </c>
      <c r="L3202" t="s">
        <v>5394</v>
      </c>
    </row>
    <row r="3203" spans="1:14" ht="15.75">
      <c r="A3203" s="3"/>
      <c r="K3203" s="178" t="s">
        <v>718</v>
      </c>
      <c r="L3203" t="s">
        <v>5358</v>
      </c>
    </row>
    <row r="3204" spans="1:14" ht="15.75">
      <c r="A3204" s="3"/>
      <c r="K3204" s="178" t="s">
        <v>716</v>
      </c>
      <c r="L3204" t="s">
        <v>5503</v>
      </c>
      <c r="M3204" s="21"/>
      <c r="N3204" s="58"/>
    </row>
    <row r="3205" spans="1:14" ht="15.75">
      <c r="A3205" s="3"/>
      <c r="K3205" s="178" t="s">
        <v>716</v>
      </c>
      <c r="L3205" t="s">
        <v>5474</v>
      </c>
      <c r="M3205" s="21"/>
      <c r="N3205" s="58"/>
    </row>
    <row r="3206" spans="1:14">
      <c r="A3206" s="3"/>
    </row>
    <row r="3207" spans="1:14">
      <c r="A3207" s="3"/>
    </row>
    <row r="3208" spans="1:14">
      <c r="A3208" s="3"/>
    </row>
    <row r="3209" spans="1:14">
      <c r="A3209" s="3"/>
    </row>
    <row r="3210" spans="1:14">
      <c r="A3210" s="3"/>
    </row>
    <row r="3211" spans="1:14">
      <c r="A3211" s="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4807</v>
      </c>
      <c r="H3224" s="38"/>
      <c r="K3224" s="178" t="s">
        <v>716</v>
      </c>
      <c r="L3224" t="s">
        <v>4301</v>
      </c>
    </row>
    <row r="3225" spans="1:15" ht="15.75">
      <c r="A3225" s="3"/>
      <c r="F3225" s="178" t="s">
        <v>717</v>
      </c>
      <c r="G3225" t="s">
        <v>5512</v>
      </c>
      <c r="K3225" s="178" t="s">
        <v>718</v>
      </c>
      <c r="L3225" t="s">
        <v>4447</v>
      </c>
    </row>
    <row r="3226" spans="1:15" ht="15.75">
      <c r="A3226" s="3"/>
      <c r="K3226" s="178" t="s">
        <v>716</v>
      </c>
      <c r="L3226" t="s">
        <v>4651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4933</v>
      </c>
    </row>
    <row r="3228" spans="1:15" ht="15.75">
      <c r="A3228" s="3"/>
      <c r="K3228" s="178" t="s">
        <v>716</v>
      </c>
      <c r="L3228" t="s">
        <v>5259</v>
      </c>
    </row>
    <row r="3229" spans="1:15" ht="15.75">
      <c r="A3229" s="3"/>
      <c r="G3229" t="s">
        <v>2459</v>
      </c>
      <c r="K3229" s="178" t="s">
        <v>718</v>
      </c>
      <c r="L3229" t="s">
        <v>5501</v>
      </c>
    </row>
    <row r="3230" spans="1:15" ht="15.75">
      <c r="A3230" s="3"/>
      <c r="K3230" s="178" t="s">
        <v>716</v>
      </c>
      <c r="L3230" t="s">
        <v>5502</v>
      </c>
    </row>
    <row r="3231" spans="1:15">
      <c r="A3231" s="3"/>
      <c r="H3231" t="s">
        <v>2459</v>
      </c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2714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4875</v>
      </c>
      <c r="C3254" s="38"/>
      <c r="D3254" s="38"/>
      <c r="K3254" s="178" t="s">
        <v>717</v>
      </c>
      <c r="L3254" t="s">
        <v>4755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5395</v>
      </c>
    </row>
    <row r="3256" spans="1:15" ht="15.75">
      <c r="A3256" s="3"/>
      <c r="K3256" s="178" t="s">
        <v>718</v>
      </c>
      <c r="L3256" t="s">
        <v>5509</v>
      </c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2832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3"/>
      <c r="F3284" s="178" t="s">
        <v>717</v>
      </c>
      <c r="G3284" t="s">
        <v>4401</v>
      </c>
      <c r="H3284" s="38"/>
      <c r="I3284" s="38"/>
      <c r="K3284" s="178" t="s">
        <v>718</v>
      </c>
      <c r="L3284" t="s">
        <v>4399</v>
      </c>
      <c r="M3284" s="38"/>
      <c r="N3284" s="38"/>
    </row>
    <row r="3285" spans="1:20" ht="15.75">
      <c r="A3285" s="3"/>
      <c r="K3285" s="178" t="s">
        <v>718</v>
      </c>
      <c r="L3285" t="s">
        <v>4385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4380</v>
      </c>
    </row>
    <row r="3287" spans="1:20" ht="15.75">
      <c r="A3287" s="3"/>
      <c r="K3287" s="178" t="s">
        <v>717</v>
      </c>
      <c r="L3287" t="s">
        <v>4437</v>
      </c>
      <c r="M3287" s="89"/>
      <c r="N3287" s="38"/>
    </row>
    <row r="3288" spans="1:20" ht="15.75">
      <c r="A3288" s="3"/>
      <c r="K3288" s="178" t="s">
        <v>716</v>
      </c>
      <c r="L3288" t="s">
        <v>4854</v>
      </c>
    </row>
    <row r="3289" spans="1:20" ht="15.75">
      <c r="A3289" s="3"/>
      <c r="K3289" s="178" t="s">
        <v>716</v>
      </c>
      <c r="L3289" t="s">
        <v>4864</v>
      </c>
      <c r="T3289" t="s">
        <v>2459</v>
      </c>
    </row>
    <row r="3290" spans="1:20" ht="15.75">
      <c r="A3290" s="3"/>
      <c r="K3290" s="178" t="s">
        <v>718</v>
      </c>
      <c r="L3290" t="s">
        <v>5350</v>
      </c>
    </row>
    <row r="3291" spans="1:20" ht="15.75">
      <c r="A3291" s="3"/>
      <c r="K3291" s="178" t="s">
        <v>716</v>
      </c>
      <c r="L3291" t="s">
        <v>5171</v>
      </c>
    </row>
    <row r="3292" spans="1:20" ht="15.75">
      <c r="A3292" s="3"/>
      <c r="K3292" s="178" t="s">
        <v>718</v>
      </c>
      <c r="L3292" t="s">
        <v>5364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3637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5082</v>
      </c>
      <c r="C3314" s="38"/>
      <c r="D3314" s="38"/>
      <c r="F3314" s="178" t="s">
        <v>717</v>
      </c>
      <c r="G3314" t="s">
        <v>4858</v>
      </c>
      <c r="K3314" s="178" t="s">
        <v>717</v>
      </c>
      <c r="L3314" t="s">
        <v>4279</v>
      </c>
    </row>
    <row r="3315" spans="1:12" ht="15.75">
      <c r="A3315" s="178" t="s">
        <v>718</v>
      </c>
      <c r="B3315" t="s">
        <v>4903</v>
      </c>
      <c r="K3315" s="178" t="s">
        <v>717</v>
      </c>
      <c r="L3315" t="s">
        <v>4280</v>
      </c>
    </row>
    <row r="3316" spans="1:12" ht="15.75">
      <c r="A3316" s="3"/>
      <c r="K3316" s="178" t="s">
        <v>716</v>
      </c>
      <c r="L3316" t="s">
        <v>4398</v>
      </c>
    </row>
    <row r="3317" spans="1:12" ht="15.75">
      <c r="A3317" s="3"/>
      <c r="K3317" s="178" t="s">
        <v>717</v>
      </c>
      <c r="L3317" t="s">
        <v>4859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3638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4650</v>
      </c>
      <c r="C3344" s="38"/>
      <c r="D3344" s="38"/>
      <c r="F3344" s="178"/>
      <c r="K3344" s="178" t="s">
        <v>718</v>
      </c>
      <c r="L3344" t="s">
        <v>4472</v>
      </c>
      <c r="M3344" s="38"/>
      <c r="N3344" s="38"/>
    </row>
    <row r="3345" spans="1:15" ht="15.75">
      <c r="A3345" s="178" t="s">
        <v>716</v>
      </c>
      <c r="B3345" t="s">
        <v>4930</v>
      </c>
      <c r="K3345" s="178" t="s">
        <v>717</v>
      </c>
      <c r="L3345" t="s">
        <v>4546</v>
      </c>
      <c r="M3345" s="38"/>
      <c r="N3345" s="38"/>
      <c r="O3345" s="38"/>
    </row>
    <row r="3346" spans="1:15" ht="15.75">
      <c r="A3346" s="540" t="s">
        <v>718</v>
      </c>
      <c r="B3346" t="s">
        <v>5082</v>
      </c>
      <c r="C3346" s="38"/>
      <c r="D3346" s="38"/>
      <c r="K3346" s="178" t="s">
        <v>716</v>
      </c>
      <c r="L3346" t="s">
        <v>5473</v>
      </c>
      <c r="M3346" s="21"/>
      <c r="N3346" s="58"/>
    </row>
    <row r="3347" spans="1:15" ht="15.75">
      <c r="A3347" s="178" t="s">
        <v>717</v>
      </c>
      <c r="B3347" t="s">
        <v>5045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4700</v>
      </c>
      <c r="C3374" s="38"/>
      <c r="D3374" s="38"/>
      <c r="E3374" s="38"/>
      <c r="F3374" s="178" t="s">
        <v>718</v>
      </c>
      <c r="G3374" t="s">
        <v>4539</v>
      </c>
      <c r="K3374" s="178" t="s">
        <v>717</v>
      </c>
      <c r="L3374" t="s">
        <v>4451</v>
      </c>
    </row>
    <row r="3375" spans="1:12" ht="15.75">
      <c r="A3375" s="3"/>
      <c r="F3375" s="178" t="s">
        <v>716</v>
      </c>
      <c r="G3375" t="s">
        <v>4753</v>
      </c>
      <c r="H3375" s="38"/>
      <c r="I3375" s="38"/>
      <c r="J3375" s="38"/>
      <c r="K3375" s="178" t="s">
        <v>717</v>
      </c>
      <c r="L3375" t="s">
        <v>4542</v>
      </c>
    </row>
    <row r="3376" spans="1:12" ht="15.75">
      <c r="A3376" s="3"/>
      <c r="F3376" s="178" t="s">
        <v>716</v>
      </c>
      <c r="G3376" t="s">
        <v>4932</v>
      </c>
      <c r="K3376" s="178" t="s">
        <v>716</v>
      </c>
      <c r="L3376" t="s">
        <v>4544</v>
      </c>
    </row>
    <row r="3377" spans="1:15" ht="15.75">
      <c r="A3377" s="3"/>
      <c r="F3377" s="178" t="s">
        <v>717</v>
      </c>
      <c r="G3377" t="s">
        <v>4902</v>
      </c>
      <c r="K3377" s="178" t="s">
        <v>718</v>
      </c>
      <c r="L3377" t="s">
        <v>4766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4904</v>
      </c>
      <c r="H3378" s="38"/>
      <c r="I3378" s="38"/>
      <c r="K3378" s="178" t="s">
        <v>716</v>
      </c>
      <c r="L3378" t="s">
        <v>4755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4948</v>
      </c>
    </row>
    <row r="3380" spans="1:15" ht="15.75">
      <c r="A3380" s="3"/>
      <c r="K3380" s="178" t="s">
        <v>718</v>
      </c>
      <c r="L3380" t="s">
        <v>4947</v>
      </c>
    </row>
    <row r="3381" spans="1:15" ht="15.75">
      <c r="A3381" s="3"/>
      <c r="K3381" s="178" t="s">
        <v>718</v>
      </c>
      <c r="L3381" t="s">
        <v>5171</v>
      </c>
    </row>
    <row r="3382" spans="1:15" ht="15.75">
      <c r="A3382" s="3"/>
      <c r="K3382" s="178" t="s">
        <v>717</v>
      </c>
      <c r="L3382" t="s">
        <v>5166</v>
      </c>
    </row>
    <row r="3383" spans="1:15" ht="15.75">
      <c r="A3383" s="3"/>
      <c r="K3383" s="178" t="s">
        <v>717</v>
      </c>
      <c r="L3383" t="s">
        <v>5167</v>
      </c>
    </row>
    <row r="3384" spans="1:15" ht="15.75">
      <c r="A3384" s="3"/>
      <c r="K3384" s="178" t="s">
        <v>717</v>
      </c>
      <c r="L3384" t="s">
        <v>5178</v>
      </c>
      <c r="M3384" s="38"/>
      <c r="N3384" s="38"/>
    </row>
    <row r="3385" spans="1:15" ht="15.75">
      <c r="A3385" s="3"/>
      <c r="K3385" s="178" t="s">
        <v>717</v>
      </c>
      <c r="L3385" t="s">
        <v>5179</v>
      </c>
      <c r="M3385" s="38"/>
      <c r="N3385" s="38"/>
    </row>
    <row r="3386" spans="1:15" ht="15.75">
      <c r="A3386" s="3"/>
      <c r="K3386" s="178" t="s">
        <v>717</v>
      </c>
      <c r="L3386" t="s">
        <v>5180</v>
      </c>
      <c r="M3386" s="38"/>
      <c r="N3386" s="38"/>
    </row>
    <row r="3387" spans="1:15" ht="15.75">
      <c r="A3387" s="3"/>
      <c r="K3387" s="178" t="s">
        <v>717</v>
      </c>
      <c r="L3387" t="s">
        <v>5181</v>
      </c>
      <c r="M3387" s="38"/>
      <c r="N3387" s="38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2718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4400</v>
      </c>
      <c r="C3404" s="38"/>
      <c r="D3404" s="38"/>
      <c r="F3404" s="178" t="s">
        <v>716</v>
      </c>
      <c r="G3404" t="s">
        <v>4298</v>
      </c>
      <c r="K3404" s="178" t="s">
        <v>718</v>
      </c>
      <c r="L3404" t="s">
        <v>4290</v>
      </c>
    </row>
    <row r="3405" spans="1:15" ht="15.75">
      <c r="A3405" s="3"/>
      <c r="F3405" s="178" t="s">
        <v>716</v>
      </c>
      <c r="G3405" t="s">
        <v>5396</v>
      </c>
      <c r="K3405" s="178" t="s">
        <v>718</v>
      </c>
      <c r="L3405" t="s">
        <v>4667</v>
      </c>
      <c r="M3405" s="38"/>
      <c r="N3405" s="25"/>
    </row>
    <row r="3406" spans="1:15" ht="15.75">
      <c r="A3406" s="3"/>
      <c r="F3406" s="178" t="s">
        <v>718</v>
      </c>
      <c r="G3406" t="s">
        <v>5352</v>
      </c>
      <c r="K3406" s="178" t="s">
        <v>716</v>
      </c>
      <c r="L3406" t="s">
        <v>4983</v>
      </c>
      <c r="M3406" s="21"/>
      <c r="N3406" s="58"/>
      <c r="O3406" s="38"/>
    </row>
    <row r="3407" spans="1:15" ht="15.75">
      <c r="A3407" s="3"/>
      <c r="K3407" s="178" t="s">
        <v>718</v>
      </c>
      <c r="L3407" t="s">
        <v>5376</v>
      </c>
    </row>
    <row r="3408" spans="1:15" ht="15.75">
      <c r="A3408" s="3"/>
      <c r="K3408" s="178" t="s">
        <v>716</v>
      </c>
      <c r="L3408" t="s">
        <v>5397</v>
      </c>
    </row>
    <row r="3409" spans="1:17" ht="15.75">
      <c r="A3409" s="3"/>
      <c r="K3409" s="178" t="s">
        <v>717</v>
      </c>
      <c r="L3409" t="s">
        <v>5166</v>
      </c>
    </row>
    <row r="3410" spans="1:17" ht="15.75">
      <c r="A3410" s="3"/>
      <c r="K3410" s="178" t="s">
        <v>717</v>
      </c>
      <c r="L3410" t="s">
        <v>5167</v>
      </c>
    </row>
    <row r="3411" spans="1:17" ht="15.75">
      <c r="A3411" s="3"/>
      <c r="K3411" s="178" t="s">
        <v>717</v>
      </c>
      <c r="L3411" t="s">
        <v>5367</v>
      </c>
      <c r="Q3411" t="s">
        <v>2459</v>
      </c>
    </row>
    <row r="3412" spans="1:17" ht="15.75">
      <c r="A3412" s="3"/>
      <c r="K3412" s="178" t="s">
        <v>718</v>
      </c>
      <c r="L3412" t="s">
        <v>5377</v>
      </c>
    </row>
    <row r="3413" spans="1:17" ht="15.75">
      <c r="A3413" s="3"/>
      <c r="K3413" s="178" t="s">
        <v>718</v>
      </c>
      <c r="L3413" t="s">
        <v>5351</v>
      </c>
    </row>
    <row r="3414" spans="1:17" ht="15.75">
      <c r="A3414" s="3"/>
      <c r="K3414" s="178" t="s">
        <v>717</v>
      </c>
      <c r="L3414" t="s">
        <v>5485</v>
      </c>
      <c r="M3414" s="38"/>
      <c r="N3414" s="38"/>
    </row>
    <row r="3415" spans="1:17" ht="15.75">
      <c r="A3415" s="3"/>
      <c r="K3415" s="178" t="s">
        <v>718</v>
      </c>
      <c r="L3415" t="s">
        <v>5506</v>
      </c>
      <c r="M3415" s="21"/>
      <c r="N3415" s="58"/>
    </row>
    <row r="3416" spans="1:17">
      <c r="A3416" s="3"/>
    </row>
    <row r="3417" spans="1:17">
      <c r="A3417" s="3"/>
    </row>
    <row r="3418" spans="1:17">
      <c r="A3418" s="3"/>
    </row>
    <row r="3419" spans="1:17">
      <c r="A3419" s="3"/>
    </row>
    <row r="3420" spans="1:17">
      <c r="A3420" s="3"/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4293</v>
      </c>
      <c r="C3434" s="38"/>
      <c r="D3434" s="38"/>
      <c r="K3434" s="178" t="s">
        <v>717</v>
      </c>
      <c r="L3434" t="s">
        <v>4299</v>
      </c>
    </row>
    <row r="3435" spans="1:15" ht="15.75">
      <c r="A3435" s="540" t="s">
        <v>718</v>
      </c>
      <c r="B3435" t="s">
        <v>4386</v>
      </c>
      <c r="C3435" s="38"/>
      <c r="D3435" s="38"/>
      <c r="K3435" s="178" t="s">
        <v>718</v>
      </c>
      <c r="L3435" t="s">
        <v>4397</v>
      </c>
    </row>
    <row r="3436" spans="1:15" ht="15.75">
      <c r="A3436" s="178" t="s">
        <v>717</v>
      </c>
      <c r="B3436" t="s">
        <v>4486</v>
      </c>
      <c r="K3436" s="178" t="s">
        <v>716</v>
      </c>
      <c r="L3436" t="s">
        <v>4454</v>
      </c>
      <c r="M3436" s="38"/>
      <c r="N3436" s="38"/>
    </row>
    <row r="3437" spans="1:15" ht="15.75">
      <c r="A3437" s="178" t="s">
        <v>716</v>
      </c>
      <c r="B3437" t="s">
        <v>4529</v>
      </c>
      <c r="K3437" s="178" t="s">
        <v>718</v>
      </c>
      <c r="L3437" t="s">
        <v>4438</v>
      </c>
      <c r="M3437" s="38"/>
      <c r="N3437" s="38"/>
    </row>
    <row r="3438" spans="1:15" ht="15.75">
      <c r="A3438" s="178" t="s">
        <v>716</v>
      </c>
      <c r="B3438" t="s">
        <v>4602</v>
      </c>
      <c r="K3438" s="178" t="s">
        <v>716</v>
      </c>
      <c r="L3438" t="s">
        <v>4537</v>
      </c>
    </row>
    <row r="3439" spans="1:15" ht="15.75">
      <c r="A3439" s="178" t="s">
        <v>717</v>
      </c>
      <c r="B3439" t="s">
        <v>4768</v>
      </c>
      <c r="K3439" s="178" t="s">
        <v>716</v>
      </c>
      <c r="L3439" t="s">
        <v>4535</v>
      </c>
      <c r="M3439" s="38"/>
      <c r="N3439" s="38"/>
      <c r="O3439" s="38"/>
    </row>
    <row r="3440" spans="1:15" ht="15.75">
      <c r="A3440" s="178" t="s">
        <v>716</v>
      </c>
      <c r="B3440" t="s">
        <v>4812</v>
      </c>
      <c r="K3440" s="178" t="s">
        <v>718</v>
      </c>
      <c r="L3440" t="s">
        <v>4538</v>
      </c>
      <c r="M3440" s="38"/>
      <c r="N3440" s="38"/>
      <c r="O3440" s="38"/>
    </row>
    <row r="3441" spans="1:15" ht="15.75">
      <c r="A3441" s="178" t="s">
        <v>717</v>
      </c>
      <c r="B3441" t="s">
        <v>4897</v>
      </c>
      <c r="K3441" s="178" t="s">
        <v>717</v>
      </c>
      <c r="L3441" t="s">
        <v>4702</v>
      </c>
    </row>
    <row r="3442" spans="1:15" ht="15.75">
      <c r="A3442" s="178" t="s">
        <v>716</v>
      </c>
      <c r="B3442" t="s">
        <v>5129</v>
      </c>
      <c r="K3442" s="178" t="s">
        <v>717</v>
      </c>
      <c r="L3442" t="s">
        <v>4703</v>
      </c>
    </row>
    <row r="3443" spans="1:15" ht="15.75">
      <c r="A3443" s="178" t="s">
        <v>716</v>
      </c>
      <c r="B3443" t="s">
        <v>5042</v>
      </c>
      <c r="K3443" s="178" t="s">
        <v>717</v>
      </c>
      <c r="L3443" t="s">
        <v>5068</v>
      </c>
    </row>
    <row r="3444" spans="1:15" ht="15.75">
      <c r="A3444" s="3"/>
      <c r="K3444" s="178" t="s">
        <v>716</v>
      </c>
      <c r="L3444" t="s">
        <v>5077</v>
      </c>
    </row>
    <row r="3445" spans="1:15" ht="15.75">
      <c r="A3445" s="3"/>
      <c r="K3445" s="178" t="s">
        <v>718</v>
      </c>
      <c r="L3445" t="s">
        <v>5163</v>
      </c>
    </row>
    <row r="3446" spans="1:15" ht="15.75">
      <c r="A3446" s="3"/>
      <c r="K3446" s="178" t="s">
        <v>718</v>
      </c>
      <c r="L3446" t="s">
        <v>5484</v>
      </c>
      <c r="M3446" s="38"/>
      <c r="N3446" s="38"/>
      <c r="O3446" s="38"/>
    </row>
    <row r="3447" spans="1:15" ht="15.75">
      <c r="A3447" s="3"/>
      <c r="K3447" s="178" t="s">
        <v>717</v>
      </c>
      <c r="L3447" t="s">
        <v>5486</v>
      </c>
      <c r="M3447" s="21"/>
      <c r="N3447" s="58"/>
    </row>
    <row r="3448" spans="1:15">
      <c r="A3448" s="3"/>
    </row>
    <row r="3449" spans="1:15">
      <c r="A3449" s="3"/>
    </row>
    <row r="3450" spans="1:15">
      <c r="A3450" s="3"/>
    </row>
    <row r="3451" spans="1:15">
      <c r="A3451" s="3"/>
    </row>
    <row r="3452" spans="1:15">
      <c r="A3452" s="3"/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3639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4294</v>
      </c>
      <c r="F3464" s="178" t="s">
        <v>716</v>
      </c>
      <c r="G3464" t="s">
        <v>5475</v>
      </c>
      <c r="H3464" s="38"/>
      <c r="I3464" s="38"/>
      <c r="K3464" s="178" t="s">
        <v>716</v>
      </c>
      <c r="L3464" t="s">
        <v>4285</v>
      </c>
    </row>
    <row r="3465" spans="1:13" ht="15.75">
      <c r="A3465" s="540" t="s">
        <v>717</v>
      </c>
      <c r="B3465" t="s">
        <v>4758</v>
      </c>
      <c r="C3465" s="38"/>
      <c r="D3465" s="38"/>
      <c r="K3465" s="178" t="s">
        <v>716</v>
      </c>
      <c r="L3465" t="s">
        <v>4282</v>
      </c>
    </row>
    <row r="3466" spans="1:13" ht="15.75">
      <c r="A3466" s="540" t="s">
        <v>718</v>
      </c>
      <c r="B3466" t="s">
        <v>4856</v>
      </c>
      <c r="K3466" s="178" t="s">
        <v>716</v>
      </c>
      <c r="L3466" t="s">
        <v>4284</v>
      </c>
    </row>
    <row r="3467" spans="1:13" ht="15.75">
      <c r="A3467" s="178" t="s">
        <v>716</v>
      </c>
      <c r="B3467" t="s">
        <v>4897</v>
      </c>
      <c r="K3467" s="178" t="s">
        <v>718</v>
      </c>
      <c r="L3467" t="s">
        <v>4396</v>
      </c>
    </row>
    <row r="3468" spans="1:13" ht="15.75">
      <c r="A3468" s="3"/>
      <c r="K3468" s="178" t="s">
        <v>716</v>
      </c>
      <c r="L3468" t="s">
        <v>4450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4945</v>
      </c>
      <c r="M3469" s="398"/>
    </row>
    <row r="3470" spans="1:13" ht="15.75">
      <c r="A3470" s="3"/>
      <c r="K3470" s="178" t="s">
        <v>718</v>
      </c>
      <c r="L3470" t="s">
        <v>4938</v>
      </c>
    </row>
    <row r="3471" spans="1:13" ht="15.75">
      <c r="A3471" s="3"/>
      <c r="K3471" s="178" t="s">
        <v>717</v>
      </c>
      <c r="L3471" t="s">
        <v>5363</v>
      </c>
    </row>
    <row r="3472" spans="1:13" ht="15.75">
      <c r="A3472" s="3"/>
      <c r="K3472" s="178" t="s">
        <v>716</v>
      </c>
      <c r="L3472" t="s">
        <v>5384</v>
      </c>
    </row>
    <row r="3473" spans="1:15" ht="15.75">
      <c r="A3473" s="3"/>
      <c r="K3473" s="178" t="s">
        <v>717</v>
      </c>
      <c r="L3473" t="s">
        <v>5392</v>
      </c>
    </row>
    <row r="3474" spans="1:15" ht="15.75">
      <c r="A3474" s="3"/>
      <c r="K3474" s="178" t="s">
        <v>716</v>
      </c>
      <c r="L3474" t="s">
        <v>5485</v>
      </c>
      <c r="M3474" s="38"/>
      <c r="N3474" s="38"/>
      <c r="O3474" s="38"/>
    </row>
    <row r="3475" spans="1:15">
      <c r="A3475" s="3"/>
      <c r="H3475" t="s">
        <v>2459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3679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4486</v>
      </c>
      <c r="F3494" s="178" t="s">
        <v>717</v>
      </c>
      <c r="G3494" t="s">
        <v>4403</v>
      </c>
      <c r="K3494" s="178" t="s">
        <v>716</v>
      </c>
      <c r="L3494" t="s">
        <v>4453</v>
      </c>
      <c r="M3494" s="533"/>
      <c r="N3494" s="38"/>
    </row>
    <row r="3495" spans="1:15" ht="15.75">
      <c r="A3495" s="178" t="s">
        <v>718</v>
      </c>
      <c r="B3495" t="s">
        <v>4709</v>
      </c>
      <c r="K3495" s="178" t="s">
        <v>717</v>
      </c>
      <c r="L3495" t="s">
        <v>4548</v>
      </c>
      <c r="M3495" s="38"/>
      <c r="N3495" s="38"/>
      <c r="O3495" s="38"/>
    </row>
    <row r="3496" spans="1:15" ht="15.75">
      <c r="A3496" s="178" t="s">
        <v>718</v>
      </c>
      <c r="B3496" t="s">
        <v>4931</v>
      </c>
      <c r="C3496" s="38"/>
      <c r="D3496" s="38"/>
      <c r="E3496" s="38"/>
      <c r="K3496" s="178" t="s">
        <v>716</v>
      </c>
      <c r="L3496" t="s">
        <v>5172</v>
      </c>
    </row>
    <row r="3497" spans="1:15" ht="15.75">
      <c r="A3497" s="3"/>
      <c r="K3497" s="178" t="s">
        <v>718</v>
      </c>
      <c r="L3497" t="s">
        <v>5494</v>
      </c>
    </row>
    <row r="3498" spans="1:15" ht="15.75">
      <c r="A3498" s="3"/>
      <c r="K3498" s="178" t="s">
        <v>716</v>
      </c>
      <c r="L3498" t="s">
        <v>5488</v>
      </c>
    </row>
    <row r="3499" spans="1:15" ht="15.75">
      <c r="A3499" s="3"/>
      <c r="K3499" s="178" t="s">
        <v>717</v>
      </c>
      <c r="L3499" t="s">
        <v>5489</v>
      </c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3">
      <c r="A3521" s="3"/>
    </row>
    <row r="3522" spans="1:13" ht="23.25">
      <c r="A3522" s="528" t="s">
        <v>686</v>
      </c>
      <c r="B3522" s="38"/>
    </row>
    <row r="3523" spans="1:13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3" ht="15.75">
      <c r="A3524" s="178"/>
      <c r="F3524" s="178" t="s">
        <v>716</v>
      </c>
      <c r="G3524" t="s">
        <v>4878</v>
      </c>
      <c r="K3524" s="178" t="s">
        <v>716</v>
      </c>
      <c r="L3524" t="s">
        <v>5072</v>
      </c>
    </row>
    <row r="3525" spans="1:13" ht="15.75">
      <c r="A3525" s="178"/>
      <c r="C3525" s="38"/>
      <c r="D3525" s="38"/>
      <c r="F3525" s="178" t="s">
        <v>717</v>
      </c>
      <c r="G3525" t="s">
        <v>5352</v>
      </c>
      <c r="K3525" s="178" t="s">
        <v>716</v>
      </c>
      <c r="L3525" t="s">
        <v>5101</v>
      </c>
    </row>
    <row r="3526" spans="1:13" ht="15.75">
      <c r="A3526" s="3"/>
      <c r="K3526" s="178" t="s">
        <v>718</v>
      </c>
      <c r="L3526" t="s">
        <v>5127</v>
      </c>
      <c r="M3526" s="398"/>
    </row>
    <row r="3527" spans="1:13" ht="15.75">
      <c r="A3527" s="3"/>
      <c r="K3527" s="178" t="s">
        <v>716</v>
      </c>
      <c r="L3527" t="s">
        <v>5354</v>
      </c>
    </row>
    <row r="3528" spans="1:13">
      <c r="A3528" s="3"/>
    </row>
    <row r="3529" spans="1:13">
      <c r="A3529" s="3"/>
    </row>
    <row r="3530" spans="1:13">
      <c r="A3530" s="3"/>
      <c r="G3530" t="s">
        <v>2459</v>
      </c>
    </row>
    <row r="3531" spans="1:13">
      <c r="A3531" s="3"/>
    </row>
    <row r="3532" spans="1:13">
      <c r="A3532" s="3"/>
    </row>
    <row r="3533" spans="1:13">
      <c r="A3533" s="3"/>
    </row>
    <row r="3534" spans="1:13">
      <c r="A3534" s="3"/>
    </row>
    <row r="3535" spans="1:13">
      <c r="A3535" s="3"/>
    </row>
    <row r="3536" spans="1:13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4944</v>
      </c>
      <c r="C3554" s="38"/>
      <c r="K3554" s="178" t="s">
        <v>716</v>
      </c>
      <c r="L3554" t="s">
        <v>4980</v>
      </c>
      <c r="M3554" s="21"/>
      <c r="N3554" s="58"/>
      <c r="O3554" s="38"/>
    </row>
    <row r="3555" spans="1:15" ht="15.75">
      <c r="A3555" s="178" t="s">
        <v>718</v>
      </c>
      <c r="B3555" t="s">
        <v>5044</v>
      </c>
      <c r="K3555" s="178" t="s">
        <v>718</v>
      </c>
      <c r="L3555" t="s">
        <v>5499</v>
      </c>
    </row>
    <row r="3556" spans="1:15" ht="15.75">
      <c r="A3556" s="3"/>
      <c r="K3556" s="178" t="s">
        <v>718</v>
      </c>
      <c r="L3556" t="s">
        <v>5511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K3584" s="178" t="s">
        <v>718</v>
      </c>
      <c r="L3584" t="s">
        <v>4548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5080</v>
      </c>
    </row>
    <row r="3586" spans="1:12" ht="15.75">
      <c r="A3586" s="3"/>
      <c r="K3586" s="178" t="s">
        <v>717</v>
      </c>
      <c r="L3586" t="s">
        <v>5166</v>
      </c>
    </row>
    <row r="3587" spans="1:12" ht="15.75">
      <c r="A3587" s="3"/>
      <c r="K3587" s="178" t="s">
        <v>717</v>
      </c>
      <c r="L3587" t="s">
        <v>5167</v>
      </c>
    </row>
    <row r="3588" spans="1:12" ht="15.75">
      <c r="A3588" s="3"/>
      <c r="K3588" s="178" t="s">
        <v>718</v>
      </c>
      <c r="L3588" t="s">
        <v>5392</v>
      </c>
    </row>
    <row r="3589" spans="1:12">
      <c r="A3589" s="3"/>
    </row>
    <row r="3590" spans="1:12">
      <c r="A3590" s="3"/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4377</v>
      </c>
      <c r="C3614" s="38"/>
      <c r="D3614" s="38"/>
      <c r="F3614" s="178" t="s">
        <v>716</v>
      </c>
      <c r="G3614" t="s">
        <v>5041</v>
      </c>
      <c r="K3614" s="178" t="s">
        <v>718</v>
      </c>
      <c r="L3614" t="s">
        <v>4699</v>
      </c>
    </row>
    <row r="3615" spans="1:12" ht="15.75">
      <c r="A3615" s="178" t="s">
        <v>717</v>
      </c>
      <c r="B3615" t="s">
        <v>5125</v>
      </c>
      <c r="C3615" s="38"/>
      <c r="K3615" s="178" t="s">
        <v>718</v>
      </c>
      <c r="L3615" t="s">
        <v>5183</v>
      </c>
    </row>
    <row r="3616" spans="1:12" ht="15.75">
      <c r="A3616" s="3"/>
      <c r="K3616" s="178" t="s">
        <v>716</v>
      </c>
      <c r="L3616" t="s">
        <v>5162</v>
      </c>
    </row>
    <row r="3617" spans="1:12" ht="15.75">
      <c r="A3617" s="3"/>
      <c r="K3617" s="178" t="s">
        <v>716</v>
      </c>
      <c r="L3617" t="s">
        <v>5166</v>
      </c>
    </row>
    <row r="3618" spans="1:12">
      <c r="A3618" s="3"/>
    </row>
    <row r="3619" spans="1:12">
      <c r="A3619" s="3"/>
      <c r="J3619" t="s">
        <v>2459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3640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3"/>
      <c r="F3644" s="178" t="s">
        <v>718</v>
      </c>
      <c r="G3644" t="s">
        <v>4863</v>
      </c>
      <c r="K3644" s="178" t="s">
        <v>718</v>
      </c>
      <c r="L3644" t="s">
        <v>4481</v>
      </c>
      <c r="M3644" s="38"/>
      <c r="N3644" s="38"/>
    </row>
    <row r="3645" spans="1:20" ht="15.75">
      <c r="A3645" s="3"/>
      <c r="F3645" s="178" t="s">
        <v>716</v>
      </c>
      <c r="G3645" t="s">
        <v>5512</v>
      </c>
      <c r="K3645" s="178" t="s">
        <v>716</v>
      </c>
      <c r="L3645" t="s">
        <v>4547</v>
      </c>
    </row>
    <row r="3646" spans="1:20" ht="15.75">
      <c r="A3646" s="3"/>
      <c r="F3646" s="178"/>
      <c r="K3646" s="178" t="s">
        <v>717</v>
      </c>
      <c r="L3646" t="s">
        <v>4810</v>
      </c>
      <c r="M3646" s="38"/>
      <c r="N3646" s="38"/>
    </row>
    <row r="3647" spans="1:20" ht="15.75">
      <c r="A3647" s="3"/>
      <c r="K3647" s="178" t="s">
        <v>717</v>
      </c>
      <c r="L3647" t="s">
        <v>4852</v>
      </c>
    </row>
    <row r="3648" spans="1:20" ht="15.75">
      <c r="A3648" s="3"/>
      <c r="K3648" s="178" t="s">
        <v>716</v>
      </c>
      <c r="L3648" t="s">
        <v>4850</v>
      </c>
    </row>
    <row r="3649" spans="1:13" ht="15.75">
      <c r="A3649" s="3"/>
      <c r="K3649" s="178" t="s">
        <v>717</v>
      </c>
      <c r="L3649" t="s">
        <v>4861</v>
      </c>
    </row>
    <row r="3650" spans="1:13" ht="15.75">
      <c r="A3650" s="3"/>
      <c r="K3650" s="178" t="s">
        <v>716</v>
      </c>
      <c r="L3650" t="s">
        <v>5134</v>
      </c>
      <c r="M3650" s="398"/>
    </row>
    <row r="3651" spans="1:13" ht="15.75">
      <c r="A3651" s="3"/>
      <c r="K3651" s="178" t="s">
        <v>718</v>
      </c>
      <c r="L3651" t="s">
        <v>5383</v>
      </c>
    </row>
    <row r="3652" spans="1:13" ht="15.75">
      <c r="A3652" s="3"/>
      <c r="K3652" s="178" t="s">
        <v>716</v>
      </c>
      <c r="L3652" t="s">
        <v>5362</v>
      </c>
    </row>
    <row r="3653" spans="1:13" ht="15.75">
      <c r="A3653" s="3"/>
      <c r="K3653" s="178" t="s">
        <v>716</v>
      </c>
      <c r="L3653" t="s">
        <v>5496</v>
      </c>
    </row>
    <row r="3654" spans="1:13" ht="15.75">
      <c r="A3654" s="3"/>
      <c r="K3654" s="178" t="s">
        <v>716</v>
      </c>
      <c r="L3654" t="s">
        <v>5509</v>
      </c>
    </row>
    <row r="3655" spans="1:13" ht="15.75">
      <c r="A3655" s="3"/>
      <c r="K3655" s="178" t="s">
        <v>717</v>
      </c>
      <c r="L3655" t="s">
        <v>5502</v>
      </c>
    </row>
    <row r="3656" spans="1:13">
      <c r="A3656" s="3"/>
    </row>
    <row r="3657" spans="1:13">
      <c r="A3657" s="3"/>
    </row>
    <row r="3658" spans="1:13">
      <c r="A3658" s="3"/>
    </row>
    <row r="3659" spans="1:13">
      <c r="A3659" s="3"/>
    </row>
    <row r="3660" spans="1:13">
      <c r="A3660" s="3"/>
    </row>
    <row r="3661" spans="1:13">
      <c r="A3661" s="3"/>
    </row>
    <row r="3662" spans="1:13">
      <c r="A3662" s="3"/>
    </row>
    <row r="3663" spans="1:13">
      <c r="A3663" s="3"/>
    </row>
    <row r="3664" spans="1:13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2721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4903</v>
      </c>
      <c r="F3674" s="178" t="s">
        <v>716</v>
      </c>
      <c r="G3674" t="s">
        <v>5046</v>
      </c>
      <c r="H3674" s="21"/>
      <c r="I3674" s="58"/>
      <c r="K3674" s="178" t="s">
        <v>717</v>
      </c>
      <c r="L3674" t="s">
        <v>5385</v>
      </c>
    </row>
    <row r="3675" spans="1:14" ht="15.75">
      <c r="A3675" s="3"/>
      <c r="K3675" s="178" t="s">
        <v>716</v>
      </c>
      <c r="L3675" t="s">
        <v>5506</v>
      </c>
      <c r="M3675" s="21"/>
      <c r="N3675" s="58"/>
    </row>
    <row r="3676" spans="1:14" ht="15.75">
      <c r="A3676" s="3"/>
      <c r="K3676" s="178" t="s">
        <v>718</v>
      </c>
      <c r="L3676" t="s">
        <v>5503</v>
      </c>
      <c r="M3676" s="21"/>
      <c r="N3676" s="58"/>
    </row>
    <row r="3677" spans="1:14">
      <c r="A3677" s="3"/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5047</v>
      </c>
      <c r="K3704" s="178" t="s">
        <v>716</v>
      </c>
      <c r="L3704" t="s">
        <v>5488</v>
      </c>
    </row>
    <row r="3705" spans="1:15" ht="15.75">
      <c r="A3705" s="3"/>
      <c r="K3705" s="178" t="s">
        <v>717</v>
      </c>
      <c r="L3705" t="s">
        <v>5489</v>
      </c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2722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4549</v>
      </c>
      <c r="H3734" s="38"/>
      <c r="I3734" s="38"/>
      <c r="J3734" s="38"/>
      <c r="K3734" s="178" t="s">
        <v>718</v>
      </c>
      <c r="L3734" t="s">
        <v>4543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4536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4664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4767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5182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3641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K3764" s="178" t="s">
        <v>716</v>
      </c>
      <c r="L3764" t="s">
        <v>4860</v>
      </c>
    </row>
    <row r="3765" spans="1:14" ht="15.75">
      <c r="A3765" s="3"/>
      <c r="K3765" s="178" t="s">
        <v>718</v>
      </c>
      <c r="L3765" t="s">
        <v>5470</v>
      </c>
      <c r="M3765" s="21"/>
      <c r="N3765" s="58"/>
    </row>
    <row r="3766" spans="1:14" ht="15.75">
      <c r="A3766" s="3"/>
      <c r="K3766" s="178" t="s">
        <v>717</v>
      </c>
      <c r="L3766" t="s">
        <v>5490</v>
      </c>
      <c r="M3766" s="21"/>
      <c r="N3766" s="58"/>
    </row>
    <row r="3767" spans="1:14">
      <c r="A3767" s="3"/>
    </row>
    <row r="3768" spans="1:14">
      <c r="A3768" s="3"/>
    </row>
    <row r="3769" spans="1:14">
      <c r="A3769" s="3"/>
    </row>
    <row r="3770" spans="1:14">
      <c r="A3770" s="3"/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2727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4528</v>
      </c>
      <c r="C3794" s="38"/>
      <c r="D3794" s="38"/>
      <c r="F3794" s="178" t="s">
        <v>718</v>
      </c>
      <c r="G3794" t="s">
        <v>4941</v>
      </c>
      <c r="H3794" s="398"/>
      <c r="K3794" s="178" t="s">
        <v>717</v>
      </c>
      <c r="L3794" t="s">
        <v>4393</v>
      </c>
    </row>
    <row r="3795" spans="1:13" ht="15.75">
      <c r="A3795" s="178" t="s">
        <v>716</v>
      </c>
      <c r="B3795" t="s">
        <v>4657</v>
      </c>
      <c r="K3795" s="178" t="s">
        <v>718</v>
      </c>
      <c r="L3795" t="s">
        <v>4756</v>
      </c>
      <c r="M3795" s="398"/>
    </row>
    <row r="3796" spans="1:13" ht="15.75">
      <c r="A3796" s="178" t="s">
        <v>716</v>
      </c>
      <c r="B3796" t="s">
        <v>4709</v>
      </c>
      <c r="K3796" s="178" t="s">
        <v>717</v>
      </c>
      <c r="L3796" t="s">
        <v>4942</v>
      </c>
      <c r="M3796" s="398"/>
    </row>
    <row r="3797" spans="1:13" ht="15.75">
      <c r="A3797" s="540" t="s">
        <v>717</v>
      </c>
      <c r="B3797" t="s">
        <v>4698</v>
      </c>
      <c r="C3797" s="38"/>
      <c r="D3797" s="38"/>
    </row>
    <row r="3798" spans="1:13" ht="15.75">
      <c r="A3798" s="178" t="s">
        <v>716</v>
      </c>
      <c r="B3798" t="s">
        <v>4701</v>
      </c>
    </row>
    <row r="3799" spans="1:13" ht="15.75">
      <c r="A3799" s="178" t="s">
        <v>718</v>
      </c>
      <c r="B3799" t="s">
        <v>4762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4602</v>
      </c>
      <c r="F3824" s="178" t="s">
        <v>718</v>
      </c>
      <c r="G3824" t="s">
        <v>4878</v>
      </c>
      <c r="K3824" s="178" t="s">
        <v>718</v>
      </c>
      <c r="L3824" t="s">
        <v>4662</v>
      </c>
      <c r="M3824" s="38"/>
      <c r="N3824" s="38"/>
      <c r="O3824" s="38"/>
    </row>
    <row r="3825" spans="1:15" ht="15.75">
      <c r="A3825" s="178" t="s">
        <v>717</v>
      </c>
      <c r="B3825" t="s">
        <v>4596</v>
      </c>
      <c r="K3825" s="178" t="s">
        <v>718</v>
      </c>
      <c r="L3825" t="s">
        <v>4652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4699</v>
      </c>
    </row>
    <row r="3827" spans="1:15" ht="15.75">
      <c r="A3827" s="3"/>
      <c r="K3827" s="178" t="s">
        <v>716</v>
      </c>
      <c r="L3827" t="s">
        <v>5086</v>
      </c>
    </row>
    <row r="3828" spans="1:15" ht="15.75">
      <c r="A3828" s="3"/>
      <c r="K3828" s="178" t="s">
        <v>718</v>
      </c>
      <c r="L3828" t="s">
        <v>5074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5495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5471</v>
      </c>
      <c r="M3830" s="21"/>
      <c r="N3830" s="58"/>
    </row>
    <row r="3831" spans="1:15" ht="15.75">
      <c r="A3831" s="3"/>
      <c r="K3831" s="178" t="s">
        <v>716</v>
      </c>
      <c r="L3831" t="s">
        <v>5491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4593</v>
      </c>
      <c r="C3854" s="38"/>
      <c r="F3854" s="178" t="s">
        <v>716</v>
      </c>
      <c r="G3854" t="s">
        <v>4901</v>
      </c>
      <c r="H3854" s="398"/>
      <c r="K3854" s="178" t="s">
        <v>717</v>
      </c>
      <c r="L3854" t="s">
        <v>4394</v>
      </c>
    </row>
    <row r="3855" spans="1:14" ht="15.75">
      <c r="A3855" s="178" t="s">
        <v>716</v>
      </c>
      <c r="B3855" t="s">
        <v>4862</v>
      </c>
      <c r="F3855" s="178" t="s">
        <v>718</v>
      </c>
      <c r="G3855" t="s">
        <v>5512</v>
      </c>
      <c r="K3855" s="178" t="s">
        <v>718</v>
      </c>
      <c r="L3855" t="s">
        <v>4447</v>
      </c>
    </row>
    <row r="3856" spans="1:14" ht="15.75">
      <c r="A3856" s="3"/>
      <c r="K3856" s="178" t="s">
        <v>717</v>
      </c>
      <c r="L3856" t="s">
        <v>4476</v>
      </c>
      <c r="M3856" s="38"/>
      <c r="N3856" s="38"/>
    </row>
    <row r="3857" spans="1:14" ht="15.75">
      <c r="A3857" s="3"/>
      <c r="K3857" s="178" t="s">
        <v>718</v>
      </c>
      <c r="L3857" t="s">
        <v>4477</v>
      </c>
      <c r="M3857" s="38"/>
      <c r="N3857" s="38"/>
    </row>
    <row r="3858" spans="1:14" ht="15.75">
      <c r="A3858" s="3"/>
      <c r="K3858" s="178" t="s">
        <v>717</v>
      </c>
      <c r="L3858" t="s">
        <v>4540</v>
      </c>
    </row>
    <row r="3859" spans="1:14" ht="15.75">
      <c r="A3859" s="3"/>
      <c r="K3859" s="178" t="s">
        <v>716</v>
      </c>
      <c r="L3859" t="s">
        <v>4542</v>
      </c>
    </row>
    <row r="3860" spans="1:14" ht="15.75">
      <c r="A3860" s="3"/>
      <c r="K3860" s="178" t="s">
        <v>716</v>
      </c>
      <c r="L3860" t="s">
        <v>4659</v>
      </c>
      <c r="M3860" s="38"/>
      <c r="N3860" s="25"/>
    </row>
    <row r="3861" spans="1:14" ht="15.75">
      <c r="A3861" s="3"/>
      <c r="K3861" s="178" t="s">
        <v>717</v>
      </c>
      <c r="L3861" t="s">
        <v>5398</v>
      </c>
    </row>
    <row r="3862" spans="1:14" ht="15.75">
      <c r="A3862" s="3"/>
      <c r="K3862" s="178" t="s">
        <v>717</v>
      </c>
      <c r="L3862" t="s">
        <v>5134</v>
      </c>
      <c r="M3862" s="398"/>
    </row>
    <row r="3863" spans="1:14" ht="15.75">
      <c r="A3863" s="3"/>
      <c r="K3863" s="178" t="s">
        <v>716</v>
      </c>
      <c r="L3863" t="s">
        <v>5131</v>
      </c>
      <c r="M3863" s="398"/>
    </row>
    <row r="3864" spans="1:14" ht="15.75">
      <c r="A3864" s="3"/>
      <c r="K3864" s="178" t="s">
        <v>716</v>
      </c>
      <c r="L3864" t="s">
        <v>5132</v>
      </c>
      <c r="M3864" s="398"/>
    </row>
    <row r="3865" spans="1:14" ht="15.75">
      <c r="A3865" s="3"/>
      <c r="K3865" s="178" t="s">
        <v>716</v>
      </c>
      <c r="L3865" t="s">
        <v>5364</v>
      </c>
    </row>
    <row r="3866" spans="1:14" ht="15.75">
      <c r="A3866" s="3"/>
      <c r="K3866" s="178" t="s">
        <v>717</v>
      </c>
      <c r="L3866" t="s">
        <v>5362</v>
      </c>
    </row>
    <row r="3867" spans="1:14" ht="15.75">
      <c r="A3867" s="3"/>
      <c r="K3867" s="178" t="s">
        <v>716</v>
      </c>
      <c r="L3867" t="s">
        <v>5511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2710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4762</v>
      </c>
      <c r="C3884" s="38"/>
      <c r="K3884" s="178" t="s">
        <v>717</v>
      </c>
      <c r="L3884" t="s">
        <v>4279</v>
      </c>
    </row>
    <row r="3885" spans="1:15" ht="15.75">
      <c r="A3885" s="3"/>
      <c r="K3885" s="178" t="s">
        <v>717</v>
      </c>
      <c r="L3885" t="s">
        <v>4280</v>
      </c>
    </row>
    <row r="3886" spans="1:15" ht="15.75">
      <c r="A3886" s="3"/>
      <c r="K3886" s="178" t="s">
        <v>718</v>
      </c>
      <c r="L3886" t="s">
        <v>5133</v>
      </c>
      <c r="M3886" s="398"/>
    </row>
    <row r="3887" spans="1:15" ht="15.75">
      <c r="A3887" s="3"/>
      <c r="K3887" s="178" t="s">
        <v>716</v>
      </c>
      <c r="L3887" t="s">
        <v>5185</v>
      </c>
    </row>
    <row r="3888" spans="1:15" ht="15.75">
      <c r="A3888" s="3"/>
      <c r="K3888" s="178" t="s">
        <v>718</v>
      </c>
      <c r="L3888" t="s">
        <v>5492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4768</v>
      </c>
      <c r="F3914" s="178" t="s">
        <v>716</v>
      </c>
      <c r="G3914" t="s">
        <v>4647</v>
      </c>
      <c r="K3914" s="178" t="s">
        <v>716</v>
      </c>
      <c r="L3914" t="s">
        <v>4381</v>
      </c>
    </row>
    <row r="3915" spans="1:13" ht="15.75">
      <c r="A3915" s="3"/>
      <c r="K3915" s="178" t="s">
        <v>716</v>
      </c>
      <c r="L3915" t="s">
        <v>4648</v>
      </c>
    </row>
    <row r="3916" spans="1:13" ht="15.75">
      <c r="A3916" s="3"/>
      <c r="K3916" s="178" t="s">
        <v>718</v>
      </c>
      <c r="L3916" t="s">
        <v>4756</v>
      </c>
      <c r="M3916" s="398"/>
    </row>
    <row r="3917" spans="1:13" ht="15.75">
      <c r="A3917" s="3"/>
      <c r="K3917" s="178" t="s">
        <v>718</v>
      </c>
      <c r="L3917" t="s">
        <v>4981</v>
      </c>
    </row>
    <row r="3918" spans="1:13" ht="15.75">
      <c r="A3918" s="3"/>
      <c r="K3918" s="178" t="s">
        <v>716</v>
      </c>
      <c r="L3918" t="s">
        <v>5083</v>
      </c>
    </row>
    <row r="3919" spans="1:13" ht="15.75">
      <c r="A3919" s="3"/>
      <c r="K3919" s="178" t="s">
        <v>717</v>
      </c>
      <c r="L3919" t="s">
        <v>5079</v>
      </c>
    </row>
    <row r="3920" spans="1:13" ht="15.75">
      <c r="A3920" s="3"/>
      <c r="I3920" t="s">
        <v>2459</v>
      </c>
      <c r="K3920" s="178" t="s">
        <v>716</v>
      </c>
      <c r="L3920" t="s">
        <v>5170</v>
      </c>
    </row>
    <row r="3921" spans="1:12" ht="15.75">
      <c r="A3921" s="3"/>
      <c r="K3921" s="178" t="s">
        <v>716</v>
      </c>
      <c r="L3921" t="s">
        <v>5184</v>
      </c>
    </row>
    <row r="3922" spans="1:12">
      <c r="A3922" s="3"/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28" t="s">
        <v>2729</v>
      </c>
      <c r="B3942" s="38"/>
    </row>
    <row r="3943" spans="1:12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2" ht="15.75">
      <c r="A3944" s="3"/>
      <c r="F3944" s="178" t="s">
        <v>718</v>
      </c>
      <c r="G3944" t="s">
        <v>4898</v>
      </c>
      <c r="K3944" s="178" t="s">
        <v>718</v>
      </c>
      <c r="L3944" t="s">
        <v>4447</v>
      </c>
    </row>
    <row r="3945" spans="1:12" ht="15.75">
      <c r="A3945" s="3"/>
      <c r="K3945" s="178" t="s">
        <v>718</v>
      </c>
      <c r="L3945" t="s">
        <v>4765</v>
      </c>
    </row>
    <row r="3946" spans="1:12" ht="15.75">
      <c r="A3946" s="3"/>
      <c r="K3946" s="178" t="s">
        <v>718</v>
      </c>
      <c r="L3946" t="s">
        <v>5085</v>
      </c>
    </row>
    <row r="3947" spans="1:12" ht="15.75">
      <c r="A3947" s="3"/>
      <c r="K3947" s="178" t="s">
        <v>717</v>
      </c>
      <c r="L3947" t="s">
        <v>5166</v>
      </c>
    </row>
    <row r="3948" spans="1:12" ht="15.75">
      <c r="A3948" s="3"/>
      <c r="K3948" s="178" t="s">
        <v>717</v>
      </c>
      <c r="L3948" t="s">
        <v>5167</v>
      </c>
    </row>
    <row r="3949" spans="1:12">
      <c r="A3949" s="3"/>
    </row>
    <row r="3950" spans="1:12">
      <c r="A3950" s="3"/>
      <c r="F3950" t="s">
        <v>2459</v>
      </c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4401</v>
      </c>
      <c r="H3974" s="38"/>
      <c r="I3974" s="38"/>
      <c r="K3974" s="178" t="s">
        <v>718</v>
      </c>
      <c r="L3974" t="s">
        <v>4447</v>
      </c>
    </row>
    <row r="3975" spans="1:13" ht="15.75">
      <c r="A3975" s="3"/>
      <c r="K3975" s="178" t="s">
        <v>718</v>
      </c>
      <c r="L3975" t="s">
        <v>4851</v>
      </c>
    </row>
    <row r="3976" spans="1:13" ht="15.75">
      <c r="A3976" s="3"/>
      <c r="K3976" s="178" t="s">
        <v>717</v>
      </c>
      <c r="L3976" t="s">
        <v>4935</v>
      </c>
    </row>
    <row r="3977" spans="1:13" ht="15.75">
      <c r="A3977" s="3"/>
      <c r="K3977" s="178" t="s">
        <v>717</v>
      </c>
      <c r="L3977" t="s">
        <v>5063</v>
      </c>
    </row>
    <row r="3978" spans="1:13" ht="15.75">
      <c r="A3978" s="3"/>
      <c r="K3978" s="178" t="s">
        <v>716</v>
      </c>
      <c r="L3978" t="s">
        <v>5128</v>
      </c>
      <c r="M3978" s="398"/>
    </row>
    <row r="3979" spans="1:13">
      <c r="A3979" s="3"/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4198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4386</v>
      </c>
      <c r="C4004" s="38"/>
      <c r="D4004" s="38"/>
      <c r="F4004" s="178" t="s">
        <v>718</v>
      </c>
      <c r="G4004" t="s">
        <v>4599</v>
      </c>
      <c r="H4004" s="398"/>
      <c r="K4004" s="178" t="s">
        <v>717</v>
      </c>
      <c r="L4004" t="s">
        <v>4595</v>
      </c>
      <c r="M4004" s="398"/>
    </row>
    <row r="4005" spans="1:15" ht="15.75">
      <c r="A4005" s="540" t="s">
        <v>718</v>
      </c>
      <c r="B4005" t="s">
        <v>4934</v>
      </c>
      <c r="C4005" s="38"/>
      <c r="K4005" s="178" t="s">
        <v>717</v>
      </c>
      <c r="L4005" t="s">
        <v>4600</v>
      </c>
      <c r="M4005" s="398"/>
    </row>
    <row r="4006" spans="1:15" ht="15.75">
      <c r="A4006" s="540" t="s">
        <v>716</v>
      </c>
      <c r="B4006" t="s">
        <v>5467</v>
      </c>
      <c r="K4006" s="178" t="s">
        <v>717</v>
      </c>
      <c r="L4006" t="s">
        <v>4666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4760</v>
      </c>
    </row>
    <row r="4008" spans="1:15" ht="15.75">
      <c r="A4008" s="3"/>
      <c r="K4008" s="178" t="s">
        <v>717</v>
      </c>
      <c r="L4008" t="s">
        <v>4761</v>
      </c>
    </row>
    <row r="4009" spans="1:15" ht="15.75">
      <c r="A4009" s="3"/>
      <c r="K4009" s="178" t="s">
        <v>716</v>
      </c>
      <c r="L4009" t="s">
        <v>4752</v>
      </c>
    </row>
    <row r="4010" spans="1:15" ht="15.75">
      <c r="A4010" s="3"/>
      <c r="K4010" s="178" t="s">
        <v>716</v>
      </c>
      <c r="L4010" t="s">
        <v>4757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5079</v>
      </c>
    </row>
    <row r="4012" spans="1:15" ht="15.75">
      <c r="A4012" s="3"/>
      <c r="K4012" s="178" t="s">
        <v>718</v>
      </c>
      <c r="L4012" t="s">
        <v>5184</v>
      </c>
    </row>
    <row r="4013" spans="1:15" ht="15.75">
      <c r="A4013" s="3"/>
      <c r="K4013" s="178" t="s">
        <v>717</v>
      </c>
      <c r="L4013" t="s">
        <v>5185</v>
      </c>
    </row>
    <row r="4014" spans="1:15" ht="15.75">
      <c r="A4014" s="3"/>
      <c r="K4014" s="178" t="s">
        <v>716</v>
      </c>
      <c r="L4014" t="s">
        <v>5377</v>
      </c>
    </row>
    <row r="4015" spans="1:15" ht="15.75">
      <c r="A4015" s="3"/>
      <c r="K4015" s="178" t="s">
        <v>716</v>
      </c>
      <c r="L4015" t="s">
        <v>5351</v>
      </c>
    </row>
    <row r="4016" spans="1:15" ht="15.75">
      <c r="A4016" s="3"/>
      <c r="K4016" s="178" t="s">
        <v>717</v>
      </c>
      <c r="L4016" t="s">
        <v>5378</v>
      </c>
    </row>
    <row r="4017" spans="1:15" ht="15.75">
      <c r="A4017" s="3"/>
      <c r="K4017" s="178" t="s">
        <v>716</v>
      </c>
      <c r="L4017" t="s">
        <v>5484</v>
      </c>
      <c r="M4017" s="38"/>
      <c r="N4017" s="38"/>
      <c r="O4017" s="38"/>
    </row>
    <row r="4018" spans="1:15">
      <c r="A4018" s="3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2730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4485</v>
      </c>
      <c r="K4034" s="178" t="s">
        <v>717</v>
      </c>
      <c r="L4034" t="s">
        <v>4300</v>
      </c>
    </row>
    <row r="4035" spans="1:15" ht="15.75">
      <c r="A4035" s="178" t="s">
        <v>716</v>
      </c>
      <c r="B4035" t="s">
        <v>4486</v>
      </c>
      <c r="K4035" s="178" t="s">
        <v>716</v>
      </c>
      <c r="L4035" t="s">
        <v>4283</v>
      </c>
    </row>
    <row r="4036" spans="1:15" ht="15.75">
      <c r="A4036" s="178" t="s">
        <v>717</v>
      </c>
      <c r="B4036" t="s">
        <v>4654</v>
      </c>
      <c r="K4036" s="178" t="s">
        <v>718</v>
      </c>
      <c r="L4036" t="s">
        <v>4299</v>
      </c>
    </row>
    <row r="4037" spans="1:15" ht="15.75">
      <c r="A4037" s="178" t="s">
        <v>717</v>
      </c>
      <c r="B4037" t="s">
        <v>4939</v>
      </c>
      <c r="C4037" s="38"/>
      <c r="D4037" s="38"/>
      <c r="E4037" s="38"/>
      <c r="K4037" s="178" t="s">
        <v>716</v>
      </c>
      <c r="L4037" t="s">
        <v>4391</v>
      </c>
    </row>
    <row r="4038" spans="1:15" ht="15.75">
      <c r="A4038" s="178" t="s">
        <v>718</v>
      </c>
      <c r="B4038" t="s">
        <v>4875</v>
      </c>
      <c r="C4038" s="38"/>
      <c r="D4038" s="38"/>
      <c r="K4038" s="178" t="s">
        <v>716</v>
      </c>
      <c r="L4038" t="s">
        <v>4402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4382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4452</v>
      </c>
    </row>
    <row r="4041" spans="1:15" ht="15.75">
      <c r="A4041" s="3"/>
      <c r="K4041" s="178" t="s">
        <v>716</v>
      </c>
      <c r="L4041" t="s">
        <v>4534</v>
      </c>
    </row>
    <row r="4042" spans="1:15" ht="15.75">
      <c r="A4042" s="3"/>
      <c r="K4042" s="178" t="s">
        <v>717</v>
      </c>
      <c r="L4042" t="s">
        <v>4541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4984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4985</v>
      </c>
    </row>
    <row r="4045" spans="1:15" ht="15.75">
      <c r="A4045" s="3"/>
      <c r="K4045" s="178" t="s">
        <v>718</v>
      </c>
      <c r="L4045" t="s">
        <v>4982</v>
      </c>
    </row>
    <row r="4046" spans="1:15" ht="15.75">
      <c r="A4046" s="3"/>
      <c r="K4046" s="178" t="s">
        <v>717</v>
      </c>
      <c r="L4046" t="s">
        <v>4978</v>
      </c>
    </row>
    <row r="4047" spans="1:15" ht="15.75">
      <c r="A4047" s="3"/>
      <c r="K4047" s="178" t="s">
        <v>716</v>
      </c>
      <c r="L4047" t="s">
        <v>5106</v>
      </c>
    </row>
    <row r="4048" spans="1:15" ht="15.75">
      <c r="A4048" s="3"/>
      <c r="K4048" s="178" t="s">
        <v>716</v>
      </c>
      <c r="L4048" t="s">
        <v>5102</v>
      </c>
    </row>
    <row r="4049" spans="1:14" ht="15.75">
      <c r="A4049" s="3"/>
      <c r="K4049" s="178" t="s">
        <v>716</v>
      </c>
      <c r="L4049" t="s">
        <v>5168</v>
      </c>
    </row>
    <row r="4050" spans="1:14" ht="15.75">
      <c r="A4050" s="3"/>
      <c r="K4050" s="178" t="s">
        <v>717</v>
      </c>
      <c r="L4050" t="s">
        <v>5174</v>
      </c>
    </row>
    <row r="4051" spans="1:14" ht="15.75">
      <c r="A4051" s="3"/>
      <c r="K4051" s="178" t="s">
        <v>717</v>
      </c>
      <c r="L4051" t="s">
        <v>5175</v>
      </c>
    </row>
    <row r="4052" spans="1:14" ht="15.75">
      <c r="A4052" s="3"/>
      <c r="K4052" s="178" t="s">
        <v>717</v>
      </c>
      <c r="L4052" t="s">
        <v>5176</v>
      </c>
      <c r="M4052" s="38"/>
      <c r="N4052" s="38"/>
    </row>
    <row r="4053" spans="1:14" ht="15.75">
      <c r="A4053" s="3"/>
      <c r="K4053" s="178" t="s">
        <v>718</v>
      </c>
      <c r="L4053" t="s">
        <v>5504</v>
      </c>
    </row>
    <row r="4054" spans="1:14">
      <c r="A4054" s="3"/>
    </row>
    <row r="4055" spans="1:14">
      <c r="A4055" s="3"/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2728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5475</v>
      </c>
      <c r="H4064" s="38"/>
      <c r="I4064" s="38"/>
      <c r="K4064" s="178" t="s">
        <v>718</v>
      </c>
      <c r="L4064" t="s">
        <v>4447</v>
      </c>
    </row>
    <row r="4065" spans="1:12" ht="15.75">
      <c r="A4065" s="3"/>
      <c r="K4065" s="178" t="s">
        <v>716</v>
      </c>
      <c r="L4065" t="s">
        <v>5488</v>
      </c>
    </row>
    <row r="4066" spans="1:12" ht="15.75">
      <c r="A4066" s="3"/>
      <c r="K4066" s="178" t="s">
        <v>717</v>
      </c>
      <c r="L4066" t="s">
        <v>5489</v>
      </c>
    </row>
    <row r="4067" spans="1:12">
      <c r="A4067" s="3"/>
    </row>
    <row r="4068" spans="1:12">
      <c r="A4068" s="3"/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2709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4857</v>
      </c>
      <c r="F4094" s="178" t="s">
        <v>716</v>
      </c>
      <c r="G4094" t="s">
        <v>4902</v>
      </c>
      <c r="K4094" s="178" t="s">
        <v>717</v>
      </c>
      <c r="L4094" t="s">
        <v>4769</v>
      </c>
      <c r="M4094" s="38"/>
      <c r="N4094" s="38"/>
      <c r="O4094" s="38"/>
    </row>
    <row r="4095" spans="1:15" ht="15.75">
      <c r="A4095" s="178" t="s">
        <v>716</v>
      </c>
      <c r="B4095" t="s">
        <v>5044</v>
      </c>
      <c r="K4095" s="178" t="s">
        <v>717</v>
      </c>
      <c r="L4095" t="s">
        <v>5134</v>
      </c>
      <c r="M4095" s="398"/>
    </row>
    <row r="4096" spans="1:15" ht="15.75">
      <c r="A4096" s="3"/>
      <c r="K4096" s="178" t="s">
        <v>718</v>
      </c>
      <c r="L4096" t="s">
        <v>5131</v>
      </c>
      <c r="M4096" s="398"/>
    </row>
    <row r="4097" spans="1:13" ht="15.75">
      <c r="A4097" s="3"/>
      <c r="K4097" s="178" t="s">
        <v>718</v>
      </c>
      <c r="L4097" t="s">
        <v>5132</v>
      </c>
      <c r="M4097" s="398"/>
    </row>
    <row r="4098" spans="1:13" ht="15.75">
      <c r="A4098" s="3"/>
      <c r="K4098" s="178" t="s">
        <v>717</v>
      </c>
      <c r="L4098" t="s">
        <v>5171</v>
      </c>
    </row>
    <row r="4099" spans="1:13" ht="15.75">
      <c r="A4099" s="3"/>
      <c r="K4099" s="178" t="s">
        <v>716</v>
      </c>
      <c r="L4099" t="s">
        <v>5393</v>
      </c>
    </row>
    <row r="4100" spans="1:13" ht="15.75">
      <c r="A4100" s="3"/>
      <c r="C4100" t="s">
        <v>2459</v>
      </c>
      <c r="K4100" s="178" t="s">
        <v>716</v>
      </c>
      <c r="L4100" t="s">
        <v>5394</v>
      </c>
    </row>
    <row r="4101" spans="1:13">
      <c r="A4101" s="3"/>
    </row>
    <row r="4102" spans="1:13">
      <c r="A4102" s="3"/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4387</v>
      </c>
      <c r="C4124" s="38"/>
      <c r="D4124" s="38"/>
      <c r="E4124" s="38"/>
      <c r="F4124" s="178" t="s">
        <v>718</v>
      </c>
      <c r="G4124" t="s">
        <v>5048</v>
      </c>
      <c r="H4124" s="21"/>
      <c r="K4124" s="178" t="s">
        <v>716</v>
      </c>
      <c r="L4124" t="s">
        <v>4445</v>
      </c>
      <c r="M4124" s="38"/>
      <c r="N4124" s="38"/>
    </row>
    <row r="4125" spans="1:14" ht="15.75">
      <c r="A4125" s="3"/>
      <c r="K4125" s="178" t="s">
        <v>718</v>
      </c>
      <c r="L4125" t="s">
        <v>4667</v>
      </c>
      <c r="M4125" s="38"/>
      <c r="N4125" s="25"/>
    </row>
    <row r="4126" spans="1:14" ht="15.75">
      <c r="A4126" s="3"/>
      <c r="K4126" s="178" t="s">
        <v>716</v>
      </c>
      <c r="L4126" t="s">
        <v>4811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4390</v>
      </c>
      <c r="K4154" s="178" t="s">
        <v>718</v>
      </c>
      <c r="L4154" t="s">
        <v>4756</v>
      </c>
      <c r="M4154" s="398"/>
    </row>
    <row r="4155" spans="1:15" ht="15.75">
      <c r="A4155" s="3"/>
      <c r="K4155" s="178" t="s">
        <v>717</v>
      </c>
      <c r="L4155" t="s">
        <v>4766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4949</v>
      </c>
      <c r="M4156" s="398"/>
    </row>
    <row r="4157" spans="1:15" ht="15.75">
      <c r="A4157" s="3"/>
      <c r="K4157" s="178" t="s">
        <v>717</v>
      </c>
      <c r="L4157" t="s">
        <v>5510</v>
      </c>
      <c r="M4157" s="21"/>
      <c r="N4157" s="58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39" workbookViewId="0">
      <pane xSplit="1" topLeftCell="M1" activePane="topRight" state="frozen"/>
      <selection pane="topRight" activeCell="T157" sqref="T157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3635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3624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3636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3622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3624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3614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3629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3619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3619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3630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4737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4813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4814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3627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3638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  <c r="T126" t="s">
        <v>2708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3628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3627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2713</v>
      </c>
    </row>
    <row r="135" spans="1:20" ht="20.25">
      <c r="A135" s="109" t="s">
        <v>4179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3143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2729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3640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2712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2713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2711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2848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</row>
    <row r="179" spans="1:18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2717</v>
      </c>
    </row>
    <row r="180" spans="1:18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</row>
    <row r="181" spans="1:18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</row>
    <row r="184" spans="1:18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</row>
    <row r="185" spans="1:18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</row>
    <row r="186" spans="1:18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2723</v>
      </c>
    </row>
    <row r="189" spans="1:18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2724</v>
      </c>
    </row>
    <row r="190" spans="1:18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</row>
    <row r="191" spans="1:18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</row>
    <row r="194" spans="1:18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</row>
    <row r="195" spans="1:18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2727</v>
      </c>
    </row>
    <row r="196" spans="1:18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</row>
    <row r="199" spans="1:18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2733</v>
      </c>
    </row>
    <row r="200" spans="1:18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</row>
    <row r="201" spans="1:18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</row>
    <row r="204" spans="1:18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18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18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2727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2832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2832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2712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2723</v>
      </c>
    </row>
    <row r="232" spans="2:18" ht="15">
      <c r="B232" s="15" t="s">
        <v>4209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3614</v>
      </c>
      <c r="C239" s="153"/>
      <c r="D239" s="153"/>
      <c r="E239" s="153"/>
      <c r="F239" s="10">
        <f t="shared" si="0"/>
        <v>0</v>
      </c>
    </row>
    <row r="240" spans="2:18">
      <c r="B240" t="s">
        <v>2736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3615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2717</v>
      </c>
      <c r="C251" s="197"/>
      <c r="D251" s="197"/>
      <c r="E251" s="197"/>
      <c r="F251" s="10">
        <f t="shared" si="0"/>
        <v>0</v>
      </c>
    </row>
    <row r="252" spans="2:6">
      <c r="B252" s="3" t="s">
        <v>3616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2848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2707</v>
      </c>
      <c r="C256" s="197"/>
      <c r="D256" s="197"/>
      <c r="E256" s="197"/>
      <c r="F256" s="10">
        <f t="shared" si="0"/>
        <v>0</v>
      </c>
    </row>
    <row r="257" spans="2:6">
      <c r="B257" t="s">
        <v>3617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3618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3619</v>
      </c>
      <c r="C272" s="153"/>
      <c r="D272" s="153"/>
      <c r="E272" s="153"/>
      <c r="F272" s="10">
        <f t="shared" si="1"/>
        <v>0</v>
      </c>
    </row>
    <row r="273" spans="2:6">
      <c r="B273" t="s">
        <v>2720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2716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3620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3649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2725</v>
      </c>
      <c r="C290" s="197"/>
      <c r="D290" s="197"/>
      <c r="E290" s="197"/>
      <c r="F290" s="10">
        <f t="shared" si="1"/>
        <v>0</v>
      </c>
    </row>
    <row r="291" spans="2:6">
      <c r="B291" t="s">
        <v>3621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3622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3623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3624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2719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2711</v>
      </c>
      <c r="C309" s="197"/>
      <c r="D309" s="197"/>
      <c r="E309" s="197"/>
      <c r="F309" s="10">
        <f t="shared" si="2"/>
        <v>0</v>
      </c>
    </row>
    <row r="310" spans="2:6">
      <c r="B310" t="s">
        <v>3625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2731</v>
      </c>
      <c r="C312" s="197"/>
      <c r="D312" s="197"/>
      <c r="E312" s="197"/>
      <c r="F312" s="10">
        <f t="shared" si="2"/>
        <v>0</v>
      </c>
    </row>
    <row r="313" spans="2:6">
      <c r="B313" t="s">
        <v>3626</v>
      </c>
      <c r="C313" s="153"/>
      <c r="D313" s="153"/>
      <c r="E313" s="153"/>
      <c r="F313" s="10">
        <f t="shared" si="2"/>
        <v>0</v>
      </c>
    </row>
    <row r="314" spans="2:6">
      <c r="B314" s="3" t="s">
        <v>2733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2732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3627</v>
      </c>
      <c r="C318" s="153"/>
      <c r="D318" s="153"/>
      <c r="E318" s="153"/>
      <c r="F318" s="10">
        <f t="shared" si="2"/>
        <v>0</v>
      </c>
    </row>
    <row r="319" spans="2:6">
      <c r="B319" s="58" t="s">
        <v>2715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3628</v>
      </c>
      <c r="F325" s="10">
        <f t="shared" si="2"/>
        <v>0</v>
      </c>
    </row>
    <row r="326" spans="2:6" s="153" customFormat="1">
      <c r="B326" s="58" t="s">
        <v>2726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3629</v>
      </c>
      <c r="F330" s="10">
        <f t="shared" ref="F330:F361" si="3">SUM(C330:E330)</f>
        <v>0</v>
      </c>
    </row>
    <row r="331" spans="2:6" s="153" customFormat="1">
      <c r="B331" t="s">
        <v>3630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3631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2712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2713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3632</v>
      </c>
      <c r="F349" s="10">
        <f t="shared" si="3"/>
        <v>0</v>
      </c>
    </row>
    <row r="350" spans="2:6" s="153" customFormat="1">
      <c r="B350" t="s">
        <v>3633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2708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2734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3634</v>
      </c>
      <c r="F357" s="10">
        <f t="shared" si="3"/>
        <v>0</v>
      </c>
    </row>
    <row r="358" spans="2:6" s="153" customFormat="1">
      <c r="B358" t="s">
        <v>3635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2723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2724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3636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2714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2832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3637</v>
      </c>
      <c r="F386" s="10">
        <f t="shared" si="4"/>
        <v>0</v>
      </c>
    </row>
    <row r="387" spans="2:6" s="153" customFormat="1">
      <c r="B387" t="s">
        <v>3638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2718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3639</v>
      </c>
      <c r="F393" s="10">
        <f t="shared" si="4"/>
        <v>0</v>
      </c>
    </row>
    <row r="394" spans="2:6" s="153" customFormat="1">
      <c r="B394" s="3" t="s">
        <v>3679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3640</v>
      </c>
      <c r="F402" s="10">
        <f t="shared" si="5"/>
        <v>0</v>
      </c>
    </row>
    <row r="403" spans="2:6" s="153" customFormat="1">
      <c r="B403" t="s">
        <v>2721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2722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3641</v>
      </c>
      <c r="F406" s="10">
        <f t="shared" si="5"/>
        <v>0</v>
      </c>
    </row>
    <row r="407" spans="2:6" s="153" customFormat="1">
      <c r="B407" s="435" t="s">
        <v>2727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2710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2729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3642</v>
      </c>
      <c r="F417" s="10">
        <f t="shared" si="5"/>
        <v>0</v>
      </c>
    </row>
    <row r="418" spans="2:6" s="153" customFormat="1">
      <c r="B418" t="s">
        <v>2730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2728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2709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2025-08-11T22:53:53Z</dcterms:modified>
</cp:coreProperties>
</file>